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adam_ling_fyi_app/Documents/Desktop/Reporting/"/>
    </mc:Choice>
  </mc:AlternateContent>
  <xr:revisionPtr revIDLastSave="53" documentId="8_{03CCD809-3E3A-4FC0-9764-F11B8A672335}" xr6:coauthVersionLast="47" xr6:coauthVersionMax="47" xr10:uidLastSave="{EED8C1B0-648C-4C9F-9459-89125538D384}"/>
  <bookViews>
    <workbookView xWindow="57480" yWindow="-120" windowWidth="29040" windowHeight="15720" xr2:uid="{00000000-000D-0000-FFFF-FFFF00000000}"/>
  </bookViews>
  <sheets>
    <sheet name="Report" sheetId="3" r:id="rId1"/>
    <sheet name="Data - Jobs" sheetId="1" r:id="rId2"/>
    <sheet name="Settings" sheetId="2" r:id="rId3"/>
  </sheets>
  <definedNames>
    <definedName name="_xlnm._FilterDatabase" localSheetId="2" hidden="1">Settings!$A$20:$B$35</definedName>
    <definedName name="fyi_CreatedDate">Settings!$B$7</definedName>
    <definedName name="fyi_PracticeName">Settings!$B$6</definedName>
    <definedName name="fyi_ReportName">Settings!$B$5</definedName>
  </definedNames>
  <calcPr calcId="19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A3" i="3" s="1"/>
  <c r="T2" i="1"/>
  <c r="S2" i="1"/>
  <c r="A2" i="3"/>
  <c r="A1" i="3"/>
</calcChain>
</file>

<file path=xl/sharedStrings.xml><?xml version="1.0" encoding="utf-8"?>
<sst xmlns="http://schemas.openxmlformats.org/spreadsheetml/2006/main" count="56" uniqueCount="48">
  <si>
    <t>State</t>
  </si>
  <si>
    <t>Client Group</t>
  </si>
  <si>
    <t>Client</t>
  </si>
  <si>
    <t>Name</t>
  </si>
  <si>
    <t>Job Number</t>
  </si>
  <si>
    <t>Due date</t>
  </si>
  <si>
    <t>Cabinet</t>
  </si>
  <si>
    <t>Job Manager</t>
  </si>
  <si>
    <t>Job Type</t>
  </si>
  <si>
    <t>Budget Amount</t>
  </si>
  <si>
    <t>Actual Amount</t>
  </si>
  <si>
    <t>Actual Hours</t>
  </si>
  <si>
    <t>Budget Hours</t>
  </si>
  <si>
    <t>Client Manager</t>
  </si>
  <si>
    <t>Client Partner</t>
  </si>
  <si>
    <t>Job Partner</t>
  </si>
  <si>
    <t>Variance Amount</t>
  </si>
  <si>
    <t>Variance Hours</t>
  </si>
  <si>
    <t>Planned</t>
  </si>
  <si>
    <t>Pending Client Info</t>
  </si>
  <si>
    <t>In Progress</t>
  </si>
  <si>
    <t>At Review</t>
  </si>
  <si>
    <t>Settings</t>
  </si>
  <si>
    <t>Help</t>
  </si>
  <si>
    <t>Variables</t>
  </si>
  <si>
    <t>Report Name</t>
  </si>
  <si>
    <t>Practice Name</t>
  </si>
  <si>
    <t>Report Date</t>
  </si>
  <si>
    <t>Job State</t>
  </si>
  <si>
    <t>% Completed</t>
  </si>
  <si>
    <t>On Hold</t>
  </si>
  <si>
    <t>Ready To Send</t>
  </si>
  <si>
    <t>Completed</t>
  </si>
  <si>
    <t>Change Log</t>
  </si>
  <si>
    <t>Date</t>
  </si>
  <si>
    <t>Change</t>
  </si>
  <si>
    <t>(All)</t>
  </si>
  <si>
    <t>Actual</t>
  </si>
  <si>
    <t>Budget</t>
  </si>
  <si>
    <t xml:space="preserve">Variance </t>
  </si>
  <si>
    <t>Grand Total</t>
  </si>
  <si>
    <t>(blank)</t>
  </si>
  <si>
    <t>Expected % (Calc)</t>
  </si>
  <si>
    <t>Actual % (Calc)</t>
  </si>
  <si>
    <t>Expected %</t>
  </si>
  <si>
    <t>Actual %</t>
  </si>
  <si>
    <t>Version 3.1</t>
  </si>
  <si>
    <t>Unhide Data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</si>
</sst>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.00_ ;[Red]\-#,##0.00\ "/>
    <numFmt numFmtId="165" formatCode="d\ mmm\ yyyy"/>
    <numFmt numFmtId="166" formatCode="dd\ mmm\ yyyy"/>
    <numFmt numFmtId="167" formatCode="#,##0.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</cellStyleXfs>
  <cellXfs count="31">
    <xf numFmtId="0" fontId="0" fillId="0" borderId="0" xfId="0"/>
    <xf numFmtId="0" fontId="5" fillId="0" borderId="0" xfId="2" applyAlignment="1">
      <alignment horizontal="left" vertical="center"/>
    </xf>
    <xf numFmtId="0" fontId="7" fillId="0" borderId="0" xfId="4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3" fillId="0" borderId="0" xfId="2" applyFont="1" applyAlignment="1">
      <alignment horizontal="left"/>
    </xf>
    <xf numFmtId="39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 vertical="center"/>
    </xf>
    <xf numFmtId="166" fontId="3" fillId="0" borderId="0" xfId="2" applyNumberFormat="1" applyFont="1" applyAlignment="1">
      <alignment horizontal="left"/>
    </xf>
    <xf numFmtId="0" fontId="3" fillId="0" borderId="0" xfId="2" applyFont="1" applyAlignment="1">
      <alignment horizontal="left" vertical="top"/>
    </xf>
    <xf numFmtId="0" fontId="4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6" fillId="0" borderId="0" xfId="0" applyFont="1" applyAlignment="1">
      <alignment horizontal="right" vertical="center"/>
    </xf>
    <xf numFmtId="0" fontId="6" fillId="0" borderId="0" xfId="0" applyFont="1"/>
    <xf numFmtId="10" fontId="6" fillId="4" borderId="0" xfId="1" applyNumberFormat="1" applyFont="1" applyFill="1"/>
    <xf numFmtId="165" fontId="6" fillId="0" borderId="0" xfId="0" applyNumberFormat="1" applyFont="1"/>
    <xf numFmtId="164" fontId="6" fillId="0" borderId="0" xfId="0" applyNumberFormat="1" applyFont="1"/>
    <xf numFmtId="10" fontId="6" fillId="4" borderId="0" xfId="2" applyNumberFormat="1" applyFont="1" applyFill="1"/>
    <xf numFmtId="10" fontId="6" fillId="0" borderId="0" xfId="1" applyNumberFormat="1" applyFont="1"/>
    <xf numFmtId="0" fontId="6" fillId="0" borderId="0" xfId="0" pivotButton="1" applyFont="1"/>
    <xf numFmtId="41" fontId="6" fillId="0" borderId="0" xfId="0" applyNumberFormat="1" applyFont="1"/>
    <xf numFmtId="10" fontId="6" fillId="0" borderId="0" xfId="0" applyNumberFormat="1" applyFont="1"/>
    <xf numFmtId="0" fontId="1" fillId="0" borderId="1" xfId="0" applyFont="1" applyBorder="1"/>
    <xf numFmtId="167" fontId="1" fillId="2" borderId="2" xfId="0" applyNumberFormat="1" applyFont="1" applyFill="1" applyBorder="1" applyProtection="1">
      <protection locked="0"/>
    </xf>
    <xf numFmtId="166" fontId="1" fillId="2" borderId="2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9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9" fontId="1" fillId="2" borderId="4" xfId="0" applyNumberFormat="1" applyFont="1" applyFill="1" applyBorder="1" applyAlignment="1" applyProtection="1">
      <alignment horizontal="right"/>
      <protection locked="0"/>
    </xf>
  </cellXfs>
  <cellStyles count="5">
    <cellStyle name="Hyperlink 2" xfId="4" xr:uid="{2DEF56D8-8E2B-4458-BBBB-9BF352353AD7}"/>
    <cellStyle name="Normal" xfId="0" builtinId="0" customBuiltin="1"/>
    <cellStyle name="Normal 2" xfId="2" xr:uid="{A16555F9-EBBF-4593-978F-EBA71642068C}"/>
    <cellStyle name="Normal 3" xfId="3" xr:uid="{7DEE4FF4-F778-41C5-8E29-D8B41121A7D1}"/>
    <cellStyle name="Percent" xfId="1" builtinId="5"/>
  </cellStyles>
  <dxfs count="4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rgb="FF000000"/>
          <bgColor theme="2"/>
        </patternFill>
      </fill>
      <alignment horizontal="righ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rgb="FF000000"/>
          <bgColor theme="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 style="thin">
          <color theme="8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rgb="FF000000"/>
          <bgColor theme="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 style="thin">
          <color theme="8"/>
        </bottom>
      </border>
      <protection locked="0" hidden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4" formatCode="0.00%"/>
    </dxf>
    <dxf>
      <numFmt numFmtId="14" formatCode="0.00%"/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FFF2CC"/>
        </patternFill>
      </fill>
    </dxf>
    <dxf>
      <font>
        <b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FFF2CC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numFmt numFmtId="14" formatCode="0.00%"/>
    </dxf>
    <dxf>
      <numFmt numFmtId="14" formatCode="0.00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9" defaultPivotStyle="PivotStyleMedium4"/>
  <colors>
    <mruColors>
      <color rgb="FFE7E6E6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Adam Ling" refreshedDate="45243.394685416664" missingItemsLimit="0" createdVersion="8" refreshedVersion="8" minRefreshableVersion="3" recordCount="1" xr:uid="{0708C0D2-A35C-41E1-B479-B4A7D63945CD}">
  <cacheSource type="worksheet">
    <worksheetSource name="Jobs"/>
  </cacheSource>
  <cacheFields count="22">
    <cacheField name="State" numFmtId="0">
      <sharedItems containsNonDate="0" containsString="0" containsBlank="1" count="1">
        <m/>
      </sharedItems>
    </cacheField>
    <cacheField name="Client Group" numFmtId="0">
      <sharedItems containsNonDate="0" containsString="0" containsBlank="1"/>
    </cacheField>
    <cacheField name="Client" numFmtId="0">
      <sharedItems containsNonDate="0" containsString="0" containsBlank="1" count="1">
        <m/>
      </sharedItems>
    </cacheField>
    <cacheField name="Name" numFmtId="0">
      <sharedItems containsNonDate="0" containsString="0" containsBlank="1" count="1">
        <m/>
      </sharedItems>
    </cacheField>
    <cacheField name="Job Number" numFmtId="0">
      <sharedItems containsNonDate="0" containsString="0" containsBlank="1"/>
    </cacheField>
    <cacheField name="Due date" numFmtId="165">
      <sharedItems containsNonDate="0" containsString="0" containsBlank="1"/>
    </cacheField>
    <cacheField name="Cabinet" numFmtId="0">
      <sharedItems containsNonDate="0" containsString="0" containsBlank="1"/>
    </cacheField>
    <cacheField name="Job Manager" numFmtId="0">
      <sharedItems containsNonDate="0" containsString="0" containsBlank="1"/>
    </cacheField>
    <cacheField name="Job Type" numFmtId="0">
      <sharedItems containsNonDate="0" containsString="0" containsBlank="1"/>
    </cacheField>
    <cacheField name="Budget Amount" numFmtId="164">
      <sharedItems containsNonDate="0" containsString="0" containsBlank="1"/>
    </cacheField>
    <cacheField name="Actual Amount" numFmtId="0">
      <sharedItems containsNonDate="0" containsString="0" containsBlank="1"/>
    </cacheField>
    <cacheField name="Actual Hours" numFmtId="0">
      <sharedItems containsNonDate="0" containsString="0" containsBlank="1"/>
    </cacheField>
    <cacheField name="Budget Hours" numFmtId="164">
      <sharedItems containsNonDate="0" containsString="0" containsBlank="1"/>
    </cacheField>
    <cacheField name="Client Manager" numFmtId="0">
      <sharedItems containsNonDate="0" containsString="0" containsBlank="1" count="1">
        <m/>
      </sharedItems>
    </cacheField>
    <cacheField name="Client Partner" numFmtId="0">
      <sharedItems containsNonDate="0" containsString="0" containsBlank="1" count="1">
        <m/>
      </sharedItems>
    </cacheField>
    <cacheField name="Job Partner" numFmtId="0">
      <sharedItems containsNonDate="0" containsString="0" containsBlank="1"/>
    </cacheField>
    <cacheField name="Variance Amount" numFmtId="164">
      <sharedItems containsNonDate="0" containsString="0" containsBlank="1"/>
    </cacheField>
    <cacheField name="Variance Hours" numFmtId="164">
      <sharedItems containsNonDate="0" containsString="0" containsBlank="1"/>
    </cacheField>
    <cacheField name="Expected % (Calc)" numFmtId="10">
      <sharedItems containsSemiMixedTypes="0" containsString="0" containsNumber="1" containsInteger="1" minValue="0" maxValue="0"/>
    </cacheField>
    <cacheField name="Actual % (Calc)" numFmtId="10">
      <sharedItems containsSemiMixedTypes="0" containsString="0" containsNumber="1" containsInteger="1" minValue="0" maxValue="0"/>
    </cacheField>
    <cacheField name="Test" numFmtId="0" formula="'Budget Amount'+'Actual Amount'" databaseField="0"/>
    <cacheField name="Total Variance Amount" numFmtId="0" formula="'Budget Amount'-'Actual Amount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E30BDB-B19B-4DEC-9A2D-D92C2DCB7B51}" name="Report" cacheId="7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fieldListSortAscending="1">
  <location ref="A10:H12" firstHeaderRow="0" firstDataRow="1" firstDataCol="3" rowPageCount="2" colPageCount="1"/>
  <pivotFields count="22">
    <pivotField axis="axisRow" compact="0" showAll="0">
      <items count="2">
        <item sd="0" x="0"/>
        <item t="default"/>
      </items>
    </pivotField>
    <pivotField compact="0" showAll="0" insertBlankRow="1"/>
    <pivotField axis="axisRow" compact="0" outline="0" showAll="0" insertBlankRow="1" defaultSubtotal="0">
      <items count="1">
        <item sd="0" x="0"/>
      </items>
    </pivotField>
    <pivotField axis="axisRow" compact="0" outline="0" showAll="0" insertBlankRow="1" defaultSubtotal="0">
      <items count="1">
        <item x="0"/>
      </items>
    </pivotField>
    <pivotField compact="0" showAll="0"/>
    <pivotField compact="0" numFmtId="165" showAll="0"/>
    <pivotField compact="0" showAll="0"/>
    <pivotField compact="0" showAll="0"/>
    <pivotField compact="0" showAll="0"/>
    <pivotField dataField="1" compact="0" showAll="0"/>
    <pivotField dataField="1" compact="0" showAll="0"/>
    <pivotField compact="0" showAll="0"/>
    <pivotField compact="0" showAll="0"/>
    <pivotField axis="axisPage" compact="0" showAll="0">
      <items count="2">
        <item x="0"/>
        <item t="default"/>
      </items>
    </pivotField>
    <pivotField axis="axisPage" compact="0" showAll="0">
      <items count="2">
        <item x="0"/>
        <item t="default"/>
      </items>
    </pivotField>
    <pivotField compact="0" showAll="0"/>
    <pivotField compact="0" showAll="0"/>
    <pivotField compact="0" showAll="0"/>
    <pivotField dataField="1" compact="0" numFmtId="10" showAll="0"/>
    <pivotField dataField="1" compact="0" numFmtId="10" showAll="0"/>
    <pivotField compact="0" dragToRow="0" dragToCol="0" dragToPage="0" showAll="0" defaultSubtotal="0"/>
    <pivotField dataField="1" compact="0" dragToRow="0" dragToCol="0" dragToPage="0" showAll="0" defaultSubtotal="0"/>
  </pivotFields>
  <rowFields count="3">
    <field x="0"/>
    <field x="2"/>
    <field x="3"/>
  </rowFields>
  <rowItems count="2">
    <i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2">
    <pageField fld="14" hier="-1"/>
    <pageField fld="13" hier="-1"/>
  </pageFields>
  <dataFields count="5">
    <dataField name="Budget" fld="9" baseField="0" baseItem="1" numFmtId="41"/>
    <dataField name="Actual" fld="10" baseField="0" baseItem="1" numFmtId="41"/>
    <dataField name="Variance " fld="21" baseField="0" baseItem="1" numFmtId="41"/>
    <dataField name="Expected %" fld="18" subtotal="average" baseField="0" baseItem="0" numFmtId="10"/>
    <dataField name="Actual %" fld="19" subtotal="average" baseField="0" baseItem="0" numFmtId="10"/>
  </dataFields>
  <formats count="10"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0" type="button" dataOnly="0" labelOnly="1" outline="0" axis="axisRow" fieldPosition="0"/>
    </format>
    <format dxfId="44">
      <pivotArea field="2" type="button" dataOnly="0" labelOnly="1" outline="0" axis="axisRow" fieldPosition="1"/>
    </format>
    <format dxfId="43">
      <pivotArea field="3" type="button" dataOnly="0" labelOnly="1" outline="0" axis="axisRow" fieldPosition="2"/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grandRow="1" outline="0" fieldPosition="0"/>
    </format>
    <format dxfId="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">
      <pivotArea outline="0" fieldPosition="0">
        <references count="1">
          <reference field="4294967294" count="1">
            <x v="4"/>
          </reference>
        </references>
      </pivotArea>
    </format>
    <format dxfId="38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Jobs" displayName="Jobs" ref="A1:T2" headerRowDxfId="37" dataDxfId="36" totalsRowDxfId="35">
  <autoFilter ref="A1:T2" xr:uid="{00000000-0009-0000-0100-000001000000}"/>
  <tableColumns count="20">
    <tableColumn id="1" xr3:uid="{00000000-0010-0000-0000-000001000000}" name="State" dataDxfId="34"/>
    <tableColumn id="2" xr3:uid="{00000000-0010-0000-0000-000002000000}" name="Client Group" dataDxfId="33"/>
    <tableColumn id="3" xr3:uid="{00000000-0010-0000-0000-000003000000}" name="Client" dataDxfId="32"/>
    <tableColumn id="4" xr3:uid="{00000000-0010-0000-0000-000004000000}" name="Name" dataDxfId="31"/>
    <tableColumn id="5" xr3:uid="{00000000-0010-0000-0000-000005000000}" name="Job Number" dataDxfId="30"/>
    <tableColumn id="6" xr3:uid="{00000000-0010-0000-0000-000006000000}" name="Due date" dataDxfId="29"/>
    <tableColumn id="7" xr3:uid="{00000000-0010-0000-0000-000007000000}" name="Cabinet" dataDxfId="28"/>
    <tableColumn id="8" xr3:uid="{00000000-0010-0000-0000-000008000000}" name="Job Manager" dataDxfId="27"/>
    <tableColumn id="9" xr3:uid="{00000000-0010-0000-0000-000009000000}" name="Job Type" dataDxfId="26"/>
    <tableColumn id="10" xr3:uid="{00000000-0010-0000-0000-00000A000000}" name="Budget Amount" dataDxfId="25"/>
    <tableColumn id="11" xr3:uid="{00000000-0010-0000-0000-00000B000000}" name="Actual Amount" dataDxfId="24"/>
    <tableColumn id="12" xr3:uid="{00000000-0010-0000-0000-00000C000000}" name="Actual Hours" dataDxfId="23"/>
    <tableColumn id="13" xr3:uid="{00000000-0010-0000-0000-00000D000000}" name="Budget Hours" dataDxfId="22"/>
    <tableColumn id="14" xr3:uid="{00000000-0010-0000-0000-00000E000000}" name="Client Manager" dataDxfId="21"/>
    <tableColumn id="15" xr3:uid="{00000000-0010-0000-0000-00000F000000}" name="Client Partner" dataDxfId="20"/>
    <tableColumn id="16" xr3:uid="{00000000-0010-0000-0000-000010000000}" name="Job Partner" dataDxfId="19"/>
    <tableColumn id="17" xr3:uid="{00000000-0010-0000-0000-000011000000}" name="Variance Amount" dataDxfId="18"/>
    <tableColumn id="18" xr3:uid="{00000000-0010-0000-0000-000012000000}" name="Variance Hours" dataDxfId="17"/>
    <tableColumn id="19" xr3:uid="{AD0D8A55-D03B-4FC3-B02A-976A22577449}" name="Expected % (Calc)" dataDxfId="16" dataCellStyle="Normal 2">
      <calculatedColumnFormula>IFERROR(VLOOKUP(Jobs[[#This Row],[State]],JobState[],2,FALSE),0)</calculatedColumnFormula>
    </tableColumn>
    <tableColumn id="20" xr3:uid="{BEB11472-3A81-419B-8A84-5AD430FDD8AB}" name="Actual % (Calc)" dataDxfId="15" dataCellStyle="Normal 2">
      <calculatedColumnFormula>IFERROR(Jobs[[#This Row],[Actual Amount]]/Jobs[[#This Row],[Budget Amount]],0)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DD439E-8D5B-425E-93F7-141FC43A3E01}" name="JobState" displayName="JobState" ref="A10:B17" headerRowDxfId="14" dataDxfId="0">
  <autoFilter ref="A10:B17" xr:uid="{00000000-0009-0000-0100-000002000000}"/>
  <tableColumns count="2">
    <tableColumn id="1" xr3:uid="{E4DEE280-4385-425E-AA84-2606AEAF01B0}" name="Job State" dataDxfId="2"/>
    <tableColumn id="2" xr3:uid="{16CD776D-43BF-424E-8249-3E4C93B8D88E}" name="% Completed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572A-1BE7-4006-81C1-4723A3883C96}">
  <sheetPr>
    <tabColor rgb="FFDAE3F3"/>
    <pageSetUpPr fitToPage="1"/>
  </sheetPr>
  <dimension ref="A1:H22"/>
  <sheetViews>
    <sheetView showGridLines="0" tabSelected="1" zoomScale="102" workbookViewId="0">
      <selection activeCell="A10" sqref="A10"/>
    </sheetView>
  </sheetViews>
  <sheetFormatPr defaultColWidth="8.875" defaultRowHeight="15" customHeight="1" x14ac:dyDescent="0.25"/>
  <cols>
    <col min="1" max="3" width="18.125" customWidth="1"/>
    <col min="4" max="8" width="11.625" customWidth="1"/>
    <col min="9" max="9" width="5.375" customWidth="1"/>
    <col min="10" max="10" width="11.25" customWidth="1"/>
    <col min="11" max="11" width="10.125" customWidth="1"/>
    <col min="12" max="12" width="9.5" customWidth="1"/>
    <col min="13" max="13" width="15.5" customWidth="1"/>
    <col min="14" max="14" width="8.875" customWidth="1"/>
  </cols>
  <sheetData>
    <row r="1" spans="1:8" ht="15" customHeight="1" x14ac:dyDescent="0.25">
      <c r="A1" s="1" t="str">
        <f>fyi_ReportName</f>
        <v>Report Name</v>
      </c>
      <c r="B1" s="4"/>
      <c r="G1" s="5"/>
      <c r="H1" s="6"/>
    </row>
    <row r="2" spans="1:8" ht="15" customHeight="1" x14ac:dyDescent="0.25">
      <c r="A2" s="7" t="str">
        <f>fyi_PracticeName</f>
        <v>Practice Name</v>
      </c>
      <c r="B2" s="4"/>
      <c r="G2" s="5"/>
      <c r="H2" s="6"/>
    </row>
    <row r="3" spans="1:8" ht="15" customHeight="1" x14ac:dyDescent="0.25">
      <c r="A3" s="8" t="str">
        <f ca="1">"As at " &amp; TEXT(fyi_CreatedDate,"dd mmm yyy")</f>
        <v>As at 13 Nov 2023</v>
      </c>
      <c r="B3" s="4"/>
      <c r="G3" s="5"/>
      <c r="H3" s="4"/>
    </row>
    <row r="4" spans="1:8" ht="15" customHeight="1" x14ac:dyDescent="0.25">
      <c r="A4" s="7"/>
      <c r="B4" s="4"/>
      <c r="G4" s="5"/>
      <c r="H4" s="4"/>
    </row>
    <row r="5" spans="1:8" ht="15" customHeight="1" x14ac:dyDescent="0.25">
      <c r="A5" s="7"/>
      <c r="B5" s="4"/>
      <c r="G5" s="5"/>
      <c r="H5" s="9"/>
    </row>
    <row r="7" spans="1:8" ht="15" customHeight="1" x14ac:dyDescent="0.25">
      <c r="A7" s="21" t="s">
        <v>14</v>
      </c>
      <c r="B7" s="15" t="s">
        <v>36</v>
      </c>
    </row>
    <row r="8" spans="1:8" ht="15" customHeight="1" x14ac:dyDescent="0.25">
      <c r="A8" s="21" t="s">
        <v>13</v>
      </c>
      <c r="B8" s="15" t="s">
        <v>36</v>
      </c>
    </row>
    <row r="10" spans="1:8" ht="15" customHeight="1" x14ac:dyDescent="0.25">
      <c r="A10" s="21" t="s">
        <v>0</v>
      </c>
      <c r="B10" s="21" t="s">
        <v>2</v>
      </c>
      <c r="C10" s="21" t="s">
        <v>3</v>
      </c>
      <c r="D10" s="15" t="s">
        <v>38</v>
      </c>
      <c r="E10" s="15" t="s">
        <v>37</v>
      </c>
      <c r="F10" s="15" t="s">
        <v>39</v>
      </c>
      <c r="G10" s="15" t="s">
        <v>44</v>
      </c>
      <c r="H10" s="15" t="s">
        <v>45</v>
      </c>
    </row>
    <row r="11" spans="1:8" ht="15" customHeight="1" x14ac:dyDescent="0.25">
      <c r="A11" s="15" t="s">
        <v>41</v>
      </c>
      <c r="B11" s="15"/>
      <c r="C11" s="15"/>
      <c r="D11" s="22">
        <v>0</v>
      </c>
      <c r="E11" s="22">
        <v>0</v>
      </c>
      <c r="F11" s="22">
        <v>0</v>
      </c>
      <c r="G11" s="23">
        <v>0</v>
      </c>
      <c r="H11" s="23">
        <v>0</v>
      </c>
    </row>
    <row r="12" spans="1:8" ht="15" customHeight="1" x14ac:dyDescent="0.25">
      <c r="A12" s="15" t="s">
        <v>40</v>
      </c>
      <c r="B12" s="15"/>
      <c r="C12" s="15"/>
      <c r="D12" s="22">
        <v>0</v>
      </c>
      <c r="E12" s="22">
        <v>0</v>
      </c>
      <c r="F12" s="22">
        <v>0</v>
      </c>
      <c r="G12" s="23">
        <v>0</v>
      </c>
      <c r="H12" s="23">
        <v>0</v>
      </c>
    </row>
    <row r="22" spans="1:8" ht="15" customHeight="1" x14ac:dyDescent="0.25">
      <c r="A22" s="15"/>
      <c r="B22" s="15"/>
      <c r="C22" s="15"/>
      <c r="D22" s="15"/>
      <c r="E22" s="15"/>
      <c r="F22" s="15"/>
      <c r="G22" s="15"/>
      <c r="H22" s="15"/>
    </row>
  </sheetData>
  <conditionalFormatting sqref="H2611:H1048576">
    <cfRule type="expression" dxfId="13" priority="1">
      <formula>$G2611&lt;$H2611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portrait" errors="blank" r:id="rId2"/>
  <headerFooter>
    <oddFooter>&amp;L&amp;D &amp;T&amp;C&amp;F&amp;R&amp;P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7E6E6"/>
  </sheetPr>
  <dimension ref="A1:T2"/>
  <sheetViews>
    <sheetView showGridLines="0" workbookViewId="0">
      <selection activeCell="S2" sqref="S2"/>
    </sheetView>
  </sheetViews>
  <sheetFormatPr defaultRowHeight="12.75" x14ac:dyDescent="0.2"/>
  <cols>
    <col min="1" max="5" width="9" style="15"/>
    <col min="6" max="6" width="10.125" style="15" bestFit="1" customWidth="1"/>
    <col min="7" max="9" width="9" style="15"/>
    <col min="10" max="13" width="9.125" style="15" bestFit="1" customWidth="1"/>
    <col min="14" max="16" width="9" style="15"/>
    <col min="17" max="18" width="9.125" style="15" bestFit="1" customWidth="1"/>
    <col min="19" max="20" width="9.125" style="20" bestFit="1" customWidth="1"/>
    <col min="21" max="16384" width="9" style="15"/>
  </cols>
  <sheetData>
    <row r="1" spans="1:20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6" t="s">
        <v>42</v>
      </c>
      <c r="T1" s="16" t="s">
        <v>43</v>
      </c>
    </row>
    <row r="2" spans="1:20" x14ac:dyDescent="0.2">
      <c r="F2" s="17"/>
      <c r="J2" s="18"/>
      <c r="M2" s="18"/>
      <c r="Q2" s="18"/>
      <c r="R2" s="18"/>
      <c r="S2" s="19">
        <f>IFERROR(VLOOKUP(Jobs[[#This Row],[State]],JobState[],2,FALSE),0)</f>
        <v>0</v>
      </c>
      <c r="T2" s="19">
        <f>IFERROR(Jobs[[#This Row],[Actual Amount]]/Jobs[[#This Row],[Budget Amount]],0)</f>
        <v>0</v>
      </c>
    </row>
  </sheetData>
  <pageMargins left="0.7" right="0.7" top="0.75" bottom="0.75" header="0.3" footer="0.3"/>
  <ignoredErrors>
    <ignoredError sqref="A1:R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54B6-9077-48D2-9C39-A144BF8EB118}">
  <sheetPr>
    <tabColor rgb="FFE7E6E6"/>
  </sheetPr>
  <dimension ref="A1:B35"/>
  <sheetViews>
    <sheetView showGridLines="0" workbookViewId="0">
      <selection activeCell="F17" sqref="F17"/>
    </sheetView>
  </sheetViews>
  <sheetFormatPr defaultColWidth="7.625" defaultRowHeight="15.75" x14ac:dyDescent="0.25"/>
  <cols>
    <col min="1" max="1" width="15.875" bestFit="1" customWidth="1"/>
    <col min="2" max="2" width="44.375" customWidth="1"/>
    <col min="3" max="3" width="7.75" customWidth="1"/>
  </cols>
  <sheetData>
    <row r="1" spans="1:2" ht="18.75" x14ac:dyDescent="0.25">
      <c r="A1" s="1" t="s">
        <v>22</v>
      </c>
      <c r="B1" s="14" t="s">
        <v>46</v>
      </c>
    </row>
    <row r="2" spans="1:2" x14ac:dyDescent="0.25">
      <c r="B2" s="2" t="s">
        <v>23</v>
      </c>
    </row>
    <row r="3" spans="1:2" x14ac:dyDescent="0.25">
      <c r="A3" s="3" t="s">
        <v>24</v>
      </c>
    </row>
    <row r="5" spans="1:2" x14ac:dyDescent="0.25">
      <c r="A5" s="24" t="s">
        <v>25</v>
      </c>
      <c r="B5" s="25" t="s">
        <v>25</v>
      </c>
    </row>
    <row r="6" spans="1:2" x14ac:dyDescent="0.25">
      <c r="A6" s="24" t="s">
        <v>26</v>
      </c>
      <c r="B6" s="25" t="s">
        <v>26</v>
      </c>
    </row>
    <row r="7" spans="1:2" x14ac:dyDescent="0.25">
      <c r="A7" s="24" t="s">
        <v>27</v>
      </c>
      <c r="B7" s="26">
        <f ca="1">TODAY()</f>
        <v>45243</v>
      </c>
    </row>
    <row r="9" spans="1:2" x14ac:dyDescent="0.25">
      <c r="A9" s="3"/>
    </row>
    <row r="10" spans="1:2" x14ac:dyDescent="0.25">
      <c r="A10" s="10" t="s">
        <v>28</v>
      </c>
      <c r="B10" s="11" t="s">
        <v>29</v>
      </c>
    </row>
    <row r="11" spans="1:2" x14ac:dyDescent="0.25">
      <c r="A11" s="27" t="s">
        <v>18</v>
      </c>
      <c r="B11" s="28">
        <v>0</v>
      </c>
    </row>
    <row r="12" spans="1:2" x14ac:dyDescent="0.25">
      <c r="A12" s="27" t="s">
        <v>19</v>
      </c>
      <c r="B12" s="28">
        <v>0.15</v>
      </c>
    </row>
    <row r="13" spans="1:2" x14ac:dyDescent="0.25">
      <c r="A13" s="27" t="s">
        <v>20</v>
      </c>
      <c r="B13" s="28">
        <v>0.5</v>
      </c>
    </row>
    <row r="14" spans="1:2" x14ac:dyDescent="0.25">
      <c r="A14" s="27" t="s">
        <v>30</v>
      </c>
      <c r="B14" s="28">
        <v>0.5</v>
      </c>
    </row>
    <row r="15" spans="1:2" x14ac:dyDescent="0.25">
      <c r="A15" s="27" t="s">
        <v>21</v>
      </c>
      <c r="B15" s="28">
        <v>0.7</v>
      </c>
    </row>
    <row r="16" spans="1:2" x14ac:dyDescent="0.25">
      <c r="A16" s="27" t="s">
        <v>31</v>
      </c>
      <c r="B16" s="28">
        <v>0.95</v>
      </c>
    </row>
    <row r="17" spans="1:2" x14ac:dyDescent="0.25">
      <c r="A17" s="29" t="s">
        <v>32</v>
      </c>
      <c r="B17" s="30">
        <v>1</v>
      </c>
    </row>
    <row r="19" spans="1:2" x14ac:dyDescent="0.25">
      <c r="A19" s="3" t="s">
        <v>33</v>
      </c>
    </row>
    <row r="20" spans="1:2" x14ac:dyDescent="0.25">
      <c r="A20" s="10" t="s">
        <v>34</v>
      </c>
      <c r="B20" s="11" t="s">
        <v>35</v>
      </c>
    </row>
    <row r="21" spans="1:2" x14ac:dyDescent="0.25">
      <c r="A21" s="12">
        <v>45238</v>
      </c>
      <c r="B21" s="13" t="s">
        <v>47</v>
      </c>
    </row>
    <row r="22" spans="1:2" x14ac:dyDescent="0.25">
      <c r="A22" s="12"/>
      <c r="B22" s="13"/>
    </row>
    <row r="23" spans="1:2" x14ac:dyDescent="0.25">
      <c r="A23" s="12"/>
      <c r="B23" s="13"/>
    </row>
    <row r="24" spans="1:2" x14ac:dyDescent="0.25">
      <c r="A24" s="12"/>
      <c r="B24" s="13"/>
    </row>
    <row r="25" spans="1:2" x14ac:dyDescent="0.25">
      <c r="A25" s="12"/>
      <c r="B25" s="13"/>
    </row>
    <row r="26" spans="1:2" x14ac:dyDescent="0.25">
      <c r="A26" s="12"/>
      <c r="B26" s="13"/>
    </row>
    <row r="27" spans="1:2" x14ac:dyDescent="0.25">
      <c r="A27" s="12"/>
      <c r="B27" s="13"/>
    </row>
    <row r="28" spans="1:2" x14ac:dyDescent="0.25">
      <c r="A28" s="12"/>
      <c r="B28" s="13"/>
    </row>
    <row r="29" spans="1:2" x14ac:dyDescent="0.25">
      <c r="A29" s="12"/>
      <c r="B29" s="13"/>
    </row>
    <row r="30" spans="1:2" x14ac:dyDescent="0.25">
      <c r="A30" s="12"/>
      <c r="B30" s="13"/>
    </row>
    <row r="31" spans="1:2" x14ac:dyDescent="0.25">
      <c r="A31" s="12"/>
      <c r="B31" s="13"/>
    </row>
    <row r="32" spans="1:2" x14ac:dyDescent="0.25">
      <c r="A32" s="12"/>
      <c r="B32" s="13"/>
    </row>
    <row r="33" spans="1:2" x14ac:dyDescent="0.25">
      <c r="A33" s="12"/>
      <c r="B33" s="13"/>
    </row>
    <row r="34" spans="1:2" x14ac:dyDescent="0.25">
      <c r="A34" s="12"/>
      <c r="B34" s="13"/>
    </row>
    <row r="35" spans="1:2" x14ac:dyDescent="0.25">
      <c r="A35" s="12"/>
      <c r="B35" s="13"/>
    </row>
  </sheetData>
  <autoFilter ref="A20:B35" xr:uid="{00000000-0009-0000-0000-000002000000}"/>
  <hyperlinks>
    <hyperlink ref="B2" r:id="rId1" xr:uid="{76718EAB-F286-4914-9DAC-E1DDA0BDFDE1}"/>
  </hyperlinks>
  <pageMargins left="0.7" right="0.7" top="0.75" bottom="0.75" header="0.3" footer="0.3"/>
  <pageSetup paperSize="9" orientation="portrait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Jobs</vt:lpstr>
      <vt:lpstr>Settings</vt:lpstr>
      <vt:lpstr>fyi_CreatedDate</vt:lpstr>
      <vt:lpstr>fyi_PracticeName</vt:lpstr>
      <vt:lpstr>fyi_ReportName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Adam Ling</cp:lastModifiedBy>
  <cp:lastPrinted>2023-09-16T08:26:27Z</cp:lastPrinted>
  <dcterms:created xsi:type="dcterms:W3CDTF">2023-09-10T21:30:49Z</dcterms:created>
  <dcterms:modified xsi:type="dcterms:W3CDTF">2023-11-12T20:29:59Z</dcterms:modified>
</cp:coreProperties>
</file>