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yidocs-my.sharepoint.com/personal/adam_ling_fyi_app/Documents/Desktop/Reporting/"/>
    </mc:Choice>
  </mc:AlternateContent>
  <xr:revisionPtr revIDLastSave="8" documentId="8_{CB878F72-E2CA-4F70-9354-AB6BBC35202F}" xr6:coauthVersionLast="47" xr6:coauthVersionMax="47" xr10:uidLastSave="{3CE6C73F-4192-4A43-9A54-7115A26762CB}"/>
  <bookViews>
    <workbookView xWindow="-120" yWindow="-120" windowWidth="29040" windowHeight="15720" xr2:uid="{00000000-000D-0000-FFFF-FFFF00000000}"/>
  </bookViews>
  <sheets>
    <sheet name="Report" sheetId="3" r:id="rId1"/>
    <sheet name="Data - Time" sheetId="1" r:id="rId2"/>
    <sheet name="Data - Users" sheetId="2" r:id="rId3"/>
    <sheet name="Settings" sheetId="4" r:id="rId4"/>
  </sheets>
  <definedNames>
    <definedName name="fyi_CreatedDate">Settings!$B$7</definedName>
    <definedName name="fyi_PracticeName">Settings!$B$6</definedName>
    <definedName name="fyi_ReportName">Settings!$B$5</definedName>
  </definedNames>
  <calcPr calcId="191029"/>
  <pivotCaches>
    <pivotCache cacheId="5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" l="1"/>
  <c r="A1" i="3"/>
  <c r="B7" i="4"/>
  <c r="H2" i="1"/>
  <c r="B6" i="3" s="1"/>
  <c r="B5" i="3" s="1"/>
  <c r="AD2" i="2"/>
  <c r="A3" i="3" l="1"/>
  <c r="AF2" i="2"/>
  <c r="AG2" i="2" l="1"/>
  <c r="AH2" i="2"/>
  <c r="AI2" i="2"/>
  <c r="AC2" i="2" l="1"/>
  <c r="AE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Adam Ling</author>
  </authors>
  <commentList>
    <comment ref="B4" authorId="0" shapeId="0" xr:uid="{0CB12950-DB12-4A3E-8757-8D8EDB29B5C1}">
      <text>
        <r>
          <rPr>
            <b/>
            <sz val="9"/>
            <color indexed="81"/>
            <rFont val="Tahoma"/>
            <family val="2"/>
          </rPr>
          <t>FYI:</t>
        </r>
        <r>
          <rPr>
            <sz val="9"/>
            <color indexed="81"/>
            <rFont val="Tahoma"/>
            <family val="2"/>
          </rPr>
          <t xml:space="preserve">
After changing either date, refresh the pivot table below.</t>
        </r>
      </text>
    </comment>
  </commentList>
</comments>
</file>

<file path=xl/sharedStrings.xml><?xml version="1.0" encoding="utf-8"?>
<sst xmlns="http://schemas.openxmlformats.org/spreadsheetml/2006/main" count="96" uniqueCount="90">
  <si>
    <t>User</t>
  </si>
  <si>
    <t>Client</t>
  </si>
  <si>
    <t>Job Client</t>
  </si>
  <si>
    <t>Job</t>
  </si>
  <si>
    <t>Time Category</t>
  </si>
  <si>
    <t>Status</t>
  </si>
  <si>
    <t>Type</t>
  </si>
  <si>
    <t>Date</t>
  </si>
  <si>
    <t>Time</t>
  </si>
  <si>
    <t>Billable Rate</t>
  </si>
  <si>
    <t>Billable Amount</t>
  </si>
  <si>
    <t>Invoiced Amount</t>
  </si>
  <si>
    <t>Write On/Off</t>
  </si>
  <si>
    <t>Name</t>
  </si>
  <si>
    <t>Modified on</t>
  </si>
  <si>
    <t>Notes</t>
  </si>
  <si>
    <t>Quantity</t>
  </si>
  <si>
    <t>Client Group</t>
  </si>
  <si>
    <t>Invoiced Date</t>
  </si>
  <si>
    <t>Created on</t>
  </si>
  <si>
    <t>Modified by</t>
  </si>
  <si>
    <t>Created by</t>
  </si>
  <si>
    <t>Client Manager</t>
  </si>
  <si>
    <t>Client Partner</t>
  </si>
  <si>
    <t>Job Manager</t>
  </si>
  <si>
    <t>Job Partner</t>
  </si>
  <si>
    <t>Time Type</t>
  </si>
  <si>
    <t>FYI Job Link</t>
  </si>
  <si>
    <t>Chargeable</t>
  </si>
  <si>
    <t>Email</t>
  </si>
  <si>
    <t>Email Alias</t>
  </si>
  <si>
    <t>Role</t>
  </si>
  <si>
    <t>Qualifications</t>
  </si>
  <si>
    <t>Active</t>
  </si>
  <si>
    <t>Cabinet Group</t>
  </si>
  <si>
    <t>Permission Group</t>
  </si>
  <si>
    <t>Partner</t>
  </si>
  <si>
    <t>AutoFile Mode</t>
  </si>
  <si>
    <t>Productivity Target %</t>
  </si>
  <si>
    <t>Expected Working Hours</t>
  </si>
  <si>
    <t>Accelerating your Workflow</t>
  </si>
  <si>
    <t>Approval Level</t>
  </si>
  <si>
    <t>Assigned Rates</t>
  </si>
  <si>
    <t>Before you Begin</t>
  </si>
  <si>
    <t>Building your Foundations</t>
  </si>
  <si>
    <t>Cabinet</t>
  </si>
  <si>
    <t>Collaborating with Clients</t>
  </si>
  <si>
    <t>Default Rate</t>
  </si>
  <si>
    <t>Getting Started as an FYI Admin</t>
  </si>
  <si>
    <t>Getting Started with Automations</t>
  </si>
  <si>
    <t>Learning the Essentials</t>
  </si>
  <si>
    <t>Managing Jobs and Recording Time</t>
  </si>
  <si>
    <t>Managing Templates and Stationery</t>
  </si>
  <si>
    <t>Prework</t>
  </si>
  <si>
    <t>Role Cabinets</t>
  </si>
  <si>
    <t>Time and Billing</t>
  </si>
  <si>
    <t>Productivity % (Calc)</t>
  </si>
  <si>
    <t>Productivity Target (Calc)</t>
  </si>
  <si>
    <t>Variance (Calc)</t>
  </si>
  <si>
    <t>Capacity Reducing (Calc)</t>
  </si>
  <si>
    <t>Non Productive (Calc)</t>
  </si>
  <si>
    <t>Chargeable (Calc)</t>
  </si>
  <si>
    <t>Total Work Hours (Calc)</t>
  </si>
  <si>
    <t>Grand Total</t>
  </si>
  <si>
    <t>Variance</t>
  </si>
  <si>
    <t>Target Productivity</t>
  </si>
  <si>
    <t>Actual Productivity</t>
  </si>
  <si>
    <t>Capacity Reducing</t>
  </si>
  <si>
    <t>Non Productive</t>
  </si>
  <si>
    <t>Missing Hours</t>
  </si>
  <si>
    <t>Expected Hours</t>
  </si>
  <si>
    <t>Total Hours</t>
  </si>
  <si>
    <t>Row Labels</t>
  </si>
  <si>
    <t>End Date</t>
  </si>
  <si>
    <t>Start Date</t>
  </si>
  <si>
    <t>Manual</t>
  </si>
  <si>
    <t>Practice Name</t>
  </si>
  <si>
    <t>Report Name</t>
  </si>
  <si>
    <t>Settings</t>
  </si>
  <si>
    <t>Version 3.3</t>
  </si>
  <si>
    <t>Help</t>
  </si>
  <si>
    <t>Variables</t>
  </si>
  <si>
    <t>Report Date</t>
  </si>
  <si>
    <t>Change Log</t>
  </si>
  <si>
    <t>Change</t>
  </si>
  <si>
    <t>Update Calculations to User</t>
  </si>
  <si>
    <t>Update Calculated Fields Pivot Table, Date Entry Update</t>
  </si>
  <si>
    <t>Update for changed User Column Names</t>
  </si>
  <si>
    <t>(blank)</t>
  </si>
  <si>
    <t>Added Date "Today ()" formula to the Data - Time 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</si>
</sst>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\ mmm\ yyyy"/>
    <numFmt numFmtId="165" formatCode="dd\ mmm\ yyyy"/>
    <numFmt numFmtId="166" formatCode="0.0"/>
    <numFmt numFmtId="167" formatCode="#,##0.0_ ;[Red]\-#,##0.0\ "/>
    <numFmt numFmtId="168" formatCode="0.0%"/>
    <numFmt numFmtId="169" formatCode="#,##0.00_ ;[Red]\-#,##0.00\ "/>
    <numFmt numFmtId="170" formatCode="#,##0.0"/>
  </numFmts>
  <fonts count="12" x14ac:knownFonts="1">
    <font>
      <sz val="11"/>
      <color theme="1"/>
      <name val="Calibri"/>
      <family val="2"/>
      <scheme val="minor"/>
    </font>
    <font>
      <u/>
      <sz val="11"/>
      <color rgb="FF0B69CE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9" fillId="0" borderId="0" applyNumberFormat="0" applyFill="0" applyBorder="0" applyAlignment="0" applyProtection="0"/>
  </cellStyleXfs>
  <cellXfs count="40">
    <xf numFmtId="0" fontId="0" fillId="0" borderId="0" xfId="0"/>
    <xf numFmtId="164" fontId="0" fillId="0" borderId="0" xfId="0" applyNumberFormat="1"/>
    <xf numFmtId="169" fontId="0" fillId="0" borderId="0" xfId="0" applyNumberFormat="1"/>
    <xf numFmtId="0" fontId="1" fillId="0" borderId="0" xfId="0" applyFont="1"/>
    <xf numFmtId="166" fontId="0" fillId="0" borderId="0" xfId="0" applyNumberFormat="1"/>
    <xf numFmtId="9" fontId="0" fillId="0" borderId="0" xfId="1" applyFont="1"/>
    <xf numFmtId="166" fontId="0" fillId="2" borderId="0" xfId="0" applyNumberFormat="1" applyFill="1"/>
    <xf numFmtId="166" fontId="0" fillId="2" borderId="0" xfId="2" applyNumberFormat="1" applyFont="1" applyFill="1"/>
    <xf numFmtId="0" fontId="3" fillId="0" borderId="0" xfId="2"/>
    <xf numFmtId="39" fontId="3" fillId="0" borderId="0" xfId="2" applyNumberFormat="1" applyAlignment="1">
      <alignment horizontal="right"/>
    </xf>
    <xf numFmtId="2" fontId="3" fillId="0" borderId="0" xfId="2" applyNumberFormat="1" applyAlignment="1">
      <alignment horizontal="right"/>
    </xf>
    <xf numFmtId="2" fontId="3" fillId="0" borderId="0" xfId="2" applyNumberFormat="1" applyAlignment="1">
      <alignment horizontal="left"/>
    </xf>
    <xf numFmtId="2" fontId="3" fillId="0" borderId="0" xfId="2" applyNumberFormat="1" applyAlignment="1">
      <alignment horizontal="left" vertical="center"/>
    </xf>
    <xf numFmtId="0" fontId="3" fillId="0" borderId="0" xfId="2" applyAlignment="1">
      <alignment horizontal="left"/>
    </xf>
    <xf numFmtId="2" fontId="0" fillId="0" borderId="0" xfId="0" applyNumberFormat="1"/>
    <xf numFmtId="168" fontId="0" fillId="0" borderId="0" xfId="0" applyNumberFormat="1"/>
    <xf numFmtId="167" fontId="0" fillId="0" borderId="0" xfId="0" applyNumberFormat="1"/>
    <xf numFmtId="0" fontId="0" fillId="0" borderId="0" xfId="0" applyAlignment="1">
      <alignment horizontal="left"/>
    </xf>
    <xf numFmtId="0" fontId="3" fillId="0" borderId="0" xfId="2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pivotButton="1"/>
    <xf numFmtId="14" fontId="2" fillId="0" borderId="0" xfId="2" applyNumberFormat="1" applyFont="1" applyAlignment="1">
      <alignment horizontal="right"/>
    </xf>
    <xf numFmtId="165" fontId="4" fillId="0" borderId="0" xfId="2" applyNumberFormat="1" applyFont="1" applyAlignment="1">
      <alignment horizontal="left"/>
    </xf>
    <xf numFmtId="14" fontId="2" fillId="3" borderId="0" xfId="2" applyNumberFormat="1" applyFont="1" applyFill="1" applyAlignment="1">
      <alignment horizontal="right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9" fillId="0" borderId="0" xfId="3" applyAlignment="1">
      <alignment horizontal="right" vertical="center"/>
    </xf>
    <xf numFmtId="0" fontId="10" fillId="0" borderId="0" xfId="2" applyFont="1" applyAlignment="1">
      <alignment horizontal="left" vertical="center"/>
    </xf>
    <xf numFmtId="0" fontId="0" fillId="0" borderId="1" xfId="0" applyBorder="1"/>
    <xf numFmtId="170" fontId="0" fillId="4" borderId="2" xfId="0" applyNumberFormat="1" applyFill="1" applyBorder="1" applyProtection="1">
      <protection locked="0"/>
    </xf>
    <xf numFmtId="165" fontId="0" fillId="4" borderId="2" xfId="0" applyNumberFormat="1" applyFill="1" applyBorder="1" applyProtection="1">
      <protection locked="0"/>
    </xf>
    <xf numFmtId="0" fontId="11" fillId="0" borderId="0" xfId="2" applyFont="1" applyAlignment="1">
      <alignment horizontal="left" vertical="center"/>
    </xf>
    <xf numFmtId="0" fontId="2" fillId="0" borderId="0" xfId="0" applyFont="1"/>
    <xf numFmtId="0" fontId="8" fillId="5" borderId="3" xfId="0" applyFont="1" applyFill="1" applyBorder="1" applyAlignment="1">
      <alignment horizontal="left"/>
    </xf>
    <xf numFmtId="0" fontId="8" fillId="5" borderId="0" xfId="0" applyFont="1" applyFill="1" applyAlignment="1">
      <alignment horizontal="left"/>
    </xf>
    <xf numFmtId="14" fontId="0" fillId="4" borderId="1" xfId="0" applyNumberFormat="1" applyFill="1" applyBorder="1" applyAlignment="1">
      <alignment horizontal="left" vertical="top"/>
    </xf>
    <xf numFmtId="0" fontId="0" fillId="4" borderId="1" xfId="0" applyFill="1" applyBorder="1" applyAlignment="1">
      <alignment vertical="top"/>
    </xf>
    <xf numFmtId="0" fontId="0" fillId="0" borderId="0" xfId="0" applyNumberFormat="1" applyAlignment="1">
      <alignment horizontal="center" vertical="top" wrapText="1"/>
    </xf>
    <xf numFmtId="0" fontId="0" fillId="0" borderId="0" xfId="0" applyNumberFormat="1" applyAlignment="1">
      <alignment vertical="top" wrapText="1"/>
    </xf>
  </cellXfs>
  <cellStyles count="4">
    <cellStyle name="Hyperlink 2" xfId="3" xr:uid="{B544AD12-3688-4F81-B05A-7DD5B3194E41}"/>
    <cellStyle name="Normal" xfId="0" builtinId="0" customBuiltin="1"/>
    <cellStyle name="Normal 2" xfId="2" xr:uid="{ACB425D4-1A17-4737-8396-CD9D130350EF}"/>
    <cellStyle name="Percent" xfId="1" builtinId="5"/>
  </cellStyles>
  <dxfs count="39">
    <dxf>
      <alignment vertical="top"/>
    </dxf>
    <dxf>
      <alignment horizontal="center"/>
    </dxf>
    <dxf>
      <numFmt numFmtId="2" formatCode="0.00"/>
    </dxf>
    <dxf>
      <numFmt numFmtId="2" formatCode="0.00"/>
    </dxf>
    <dxf>
      <numFmt numFmtId="167" formatCode="#,##0.0_ ;[Red]\-#,##0.0\ "/>
    </dxf>
    <dxf>
      <numFmt numFmtId="167" formatCode="#,##0.0_ ;[Red]\-#,##0.0\ "/>
    </dxf>
    <dxf>
      <numFmt numFmtId="167" formatCode="#,##0.0_ ;[Red]\-#,##0.0\ "/>
    </dxf>
    <dxf>
      <numFmt numFmtId="167" formatCode="#,##0.0_ ;[Red]\-#,##0.0\ "/>
    </dxf>
    <dxf>
      <numFmt numFmtId="167" formatCode="#,##0.0_ ;[Red]\-#,##0.0\ "/>
    </dxf>
    <dxf>
      <numFmt numFmtId="0" formatCode="General"/>
      <alignment wrapText="1"/>
    </dxf>
    <dxf>
      <alignment vertical="top"/>
    </dxf>
    <dxf>
      <alignment vertical="top" wrapText="1"/>
    </dxf>
    <dxf>
      <numFmt numFmtId="167" formatCode="#,##0.0_ ;[Red]\-#,##0.0\ "/>
    </dxf>
    <dxf>
      <numFmt numFmtId="168" formatCode="0.0%"/>
    </dxf>
    <dxf>
      <numFmt numFmtId="168" formatCode="0.0%"/>
    </dxf>
    <dxf>
      <numFmt numFmtId="168" formatCode="0.0%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8" formatCode="0.0%"/>
    </dxf>
    <dxf>
      <numFmt numFmtId="168" formatCode="0.0%"/>
    </dxf>
    <dxf>
      <numFmt numFmtId="168" formatCode="0.0%"/>
    </dxf>
    <dxf>
      <numFmt numFmtId="167" formatCode="#,##0.0_ ;[Red]\-#,##0.0\ "/>
    </dxf>
    <dxf>
      <alignment vertical="top" wrapText="1"/>
    </dxf>
    <dxf>
      <alignment vertical="top"/>
    </dxf>
    <dxf>
      <numFmt numFmtId="0" formatCode="General"/>
      <alignment wrapText="1"/>
    </dxf>
    <dxf>
      <numFmt numFmtId="167" formatCode="#,##0.0_ ;[Red]\-#,##0.0\ "/>
    </dxf>
    <dxf>
      <numFmt numFmtId="167" formatCode="#,##0.0_ ;[Red]\-#,##0.0\ "/>
    </dxf>
    <dxf>
      <numFmt numFmtId="167" formatCode="#,##0.0_ ;[Red]\-#,##0.0\ "/>
    </dxf>
    <dxf>
      <numFmt numFmtId="167" formatCode="#,##0.0_ ;[Red]\-#,##0.0\ "/>
    </dxf>
    <dxf>
      <numFmt numFmtId="167" formatCode="#,##0.0_ ;[Red]\-#,##0.0\ "/>
    </dxf>
    <dxf>
      <numFmt numFmtId="2" formatCode="0.00"/>
    </dxf>
    <dxf>
      <numFmt numFmtId="2" formatCode="0.00"/>
    </dxf>
    <dxf>
      <alignment horizontal="center"/>
    </dxf>
    <dxf>
      <alignment vertical="top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Adam Ling" refreshedDate="45666.910133101854" createdVersion="8" refreshedVersion="8" minRefreshableVersion="3" recordCount="1" xr:uid="{734CA521-928F-4BFE-964F-4CC6C5DAAD6D}">
  <cacheSource type="worksheet">
    <worksheetSource name="Users"/>
  </cacheSource>
  <cacheFields count="37">
    <cacheField name="Name" numFmtId="0">
      <sharedItems containsNonDate="0" containsBlank="1" count="27">
        <m/>
        <s v="Amanda Bailey" u="1"/>
        <s v="Anna Jordan" u="1"/>
        <s v="Ben Brown" u="1"/>
        <s v="Bill Moore" u="1"/>
        <s v="Carl Davies" u="1"/>
        <s v="Cathy Woods" u="1"/>
        <s v="Christine Cortes" u="1"/>
        <s v="Crystal Rich" u="1"/>
        <s v="David Sikalu" u="1"/>
        <s v="Harry Spins" u="1"/>
        <s v="Jessica Smith" u="1"/>
        <s v="Liam Jones" u="1"/>
        <s v="Liz Hurst" u="1"/>
        <s v="Mandy Jones" u="1"/>
        <s v="Marc Mcadam" u="1"/>
        <s v="Mia Jones" u="1"/>
        <s v="Nicole Miller" u="1"/>
        <s v="Olivia Williams" u="1"/>
        <s v="Phill Inn" u="1"/>
        <s v="Roger Taylor" u="1"/>
        <s v="Rose Friedauer" u="1"/>
        <s v="Sam Isaacs" u="1"/>
        <s v="Sam Philips" u="1"/>
        <s v="Toni PM" u="1"/>
        <s v="Troy Steele" u="1"/>
        <s v="Zoe Beaver" u="1"/>
      </sharedItems>
    </cacheField>
    <cacheField name="Email" numFmtId="0">
      <sharedItems containsNonDate="0" containsString="0" containsBlank="1"/>
    </cacheField>
    <cacheField name="Email Alias" numFmtId="0">
      <sharedItems containsNonDate="0" containsString="0" containsBlank="1"/>
    </cacheField>
    <cacheField name="Role" numFmtId="0">
      <sharedItems containsNonDate="0" containsString="0" containsBlank="1"/>
    </cacheField>
    <cacheField name="Qualifications" numFmtId="0">
      <sharedItems containsNonDate="0" containsString="0" containsBlank="1"/>
    </cacheField>
    <cacheField name="Active" numFmtId="0">
      <sharedItems containsNonDate="0" containsString="0" containsBlank="1"/>
    </cacheField>
    <cacheField name="Cabinet Group" numFmtId="0">
      <sharedItems containsNonDate="0" containsString="0" containsBlank="1"/>
    </cacheField>
    <cacheField name="Permission Group" numFmtId="0">
      <sharedItems containsNonDate="0" containsString="0" containsBlank="1"/>
    </cacheField>
    <cacheField name="Partner" numFmtId="0">
      <sharedItems containsNonDate="0" containsBlank="1" count="3">
        <m/>
        <s v="No Partner" u="1"/>
        <s v="Toni PM" u="1"/>
      </sharedItems>
    </cacheField>
    <cacheField name="AutoFile Mode" numFmtId="0">
      <sharedItems containsNonDate="0" containsString="0" containsBlank="1"/>
    </cacheField>
    <cacheField name="Productivity Target %" numFmtId="169">
      <sharedItems containsNonDate="0" containsString="0" containsBlank="1"/>
    </cacheField>
    <cacheField name="Expected Working Hours" numFmtId="169">
      <sharedItems containsNonDate="0" containsString="0" containsBlank="1"/>
    </cacheField>
    <cacheField name="Accelerating your Workflow" numFmtId="0">
      <sharedItems containsNonDate="0" containsString="0" containsBlank="1"/>
    </cacheField>
    <cacheField name="Approval Level" numFmtId="0">
      <sharedItems containsNonDate="0" containsString="0" containsBlank="1"/>
    </cacheField>
    <cacheField name="Assigned Rates" numFmtId="0">
      <sharedItems containsNonDate="0" containsString="0" containsBlank="1"/>
    </cacheField>
    <cacheField name="Before you Begin" numFmtId="0">
      <sharedItems containsNonDate="0" containsString="0" containsBlank="1"/>
    </cacheField>
    <cacheField name="Building your Foundations" numFmtId="0">
      <sharedItems containsNonDate="0" containsString="0" containsBlank="1"/>
    </cacheField>
    <cacheField name="Cabinet" numFmtId="0">
      <sharedItems containsNonDate="0" containsString="0" containsBlank="1"/>
    </cacheField>
    <cacheField name="Collaborating with Clients" numFmtId="0">
      <sharedItems containsNonDate="0" containsString="0" containsBlank="1"/>
    </cacheField>
    <cacheField name="Default Rate" numFmtId="0">
      <sharedItems containsNonDate="0" containsString="0" containsBlank="1"/>
    </cacheField>
    <cacheField name="Getting Started as an FYI Admin" numFmtId="0">
      <sharedItems containsNonDate="0" containsString="0" containsBlank="1"/>
    </cacheField>
    <cacheField name="Getting Started with Automations" numFmtId="0">
      <sharedItems containsNonDate="0" containsString="0" containsBlank="1"/>
    </cacheField>
    <cacheField name="Learning the Essentials" numFmtId="0">
      <sharedItems containsNonDate="0" containsString="0" containsBlank="1"/>
    </cacheField>
    <cacheField name="Managing Jobs and Recording Time" numFmtId="0">
      <sharedItems containsNonDate="0" containsString="0" containsBlank="1"/>
    </cacheField>
    <cacheField name="Managing Templates and Stationery" numFmtId="0">
      <sharedItems containsNonDate="0" containsString="0" containsBlank="1"/>
    </cacheField>
    <cacheField name="Prework" numFmtId="0">
      <sharedItems containsNonDate="0" containsString="0" containsBlank="1"/>
    </cacheField>
    <cacheField name="Role Cabinets" numFmtId="0">
      <sharedItems containsNonDate="0" containsString="0" containsBlank="1"/>
    </cacheField>
    <cacheField name="Time and Billing" numFmtId="0">
      <sharedItems containsNonDate="0" containsString="0" containsBlank="1"/>
    </cacheField>
    <cacheField name="Productivity % (Calc)" numFmtId="166">
      <sharedItems containsSemiMixedTypes="0" containsString="0" containsNumber="1" containsInteger="1" minValue="0" maxValue="0"/>
    </cacheField>
    <cacheField name="Productivity Target (Calc)" numFmtId="166">
      <sharedItems containsSemiMixedTypes="0" containsString="0" containsNumber="1" containsInteger="1" minValue="0" maxValue="0"/>
    </cacheField>
    <cacheField name="Variance (Calc)" numFmtId="166">
      <sharedItems containsSemiMixedTypes="0" containsString="0" containsNumber="1" containsInteger="1" minValue="0" maxValue="0"/>
    </cacheField>
    <cacheField name="Capacity Reducing (Calc)" numFmtId="166">
      <sharedItems containsSemiMixedTypes="0" containsString="0" containsNumber="1" containsInteger="1" minValue="0" maxValue="0"/>
    </cacheField>
    <cacheField name="Non Productive (Calc)" numFmtId="166">
      <sharedItems containsSemiMixedTypes="0" containsString="0" containsNumber="1" containsInteger="1" minValue="0" maxValue="0"/>
    </cacheField>
    <cacheField name="Chargeable (Calc)" numFmtId="166">
      <sharedItems containsSemiMixedTypes="0" containsString="0" containsNumber="1" containsInteger="1" minValue="0" maxValue="0"/>
    </cacheField>
    <cacheField name="Total Work Hours (Calc)" numFmtId="166">
      <sharedItems containsSemiMixedTypes="0" containsString="0" containsNumber="1" containsInteger="1" minValue="0" maxValue="0"/>
    </cacheField>
    <cacheField name="Missing Hours (Calc)" numFmtId="0" formula="'Chargeable (Calc)'+'Non Productive (Calc)'+'Capacity Reducing (Calc)'-'Total Work Hours (Calc)'" databaseField="0"/>
    <cacheField name="Total Hours (Calc)" numFmtId="0" formula="'Non Productive (Calc)'+'Chargeable (Calc)'+'Capacity Reducing (Calc)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x v="0"/>
    <m/>
    <m/>
    <m/>
    <m/>
    <m/>
    <m/>
    <m/>
    <x v="0"/>
    <m/>
    <m/>
    <m/>
    <m/>
    <m/>
    <m/>
    <m/>
    <m/>
    <m/>
    <m/>
    <m/>
    <m/>
    <m/>
    <m/>
    <m/>
    <m/>
    <m/>
    <m/>
    <m/>
    <n v="0"/>
    <n v="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6DA8886-51EA-4CCB-9487-A8F2D4D9BF25}" name="Report" cacheId="5" applyNumberFormats="0" applyBorderFormats="0" applyFontFormats="0" applyPatternFormats="0" applyAlignmentFormats="0" applyWidthHeightFormats="1" dataCaption="Values" errorCaption="0" showError="1" missingCaption="0" updatedVersion="8" minRefreshableVersion="3" colGrandTotals="0" itemPrintTitles="1" createdVersion="8" indent="0" outline="1" outlineData="1" multipleFieldFilters="0">
  <location ref="A12:J14" firstHeaderRow="0" firstDataRow="1" firstDataCol="1" rowPageCount="1" colPageCount="1"/>
  <pivotFields count="37">
    <pivotField axis="axisRow" showAll="0">
      <items count="28">
        <item m="1" x="1"/>
        <item m="1" x="2"/>
        <item m="1" x="3"/>
        <item m="1" x="4"/>
        <item m="1" x="5"/>
        <item m="1" x="6"/>
        <item m="1" x="7"/>
        <item m="1" x="8"/>
        <item m="1" x="9"/>
        <item m="1" x="10"/>
        <item m="1" x="11"/>
        <item m="1" x="12"/>
        <item m="1" x="13"/>
        <item m="1" x="14"/>
        <item m="1" x="15"/>
        <item m="1" x="16"/>
        <item m="1" x="17"/>
        <item m="1" x="18"/>
        <item m="1" x="19"/>
        <item m="1" x="20"/>
        <item m="1" x="21"/>
        <item m="1" x="22"/>
        <item m="1" x="23"/>
        <item m="1" x="24"/>
        <item m="1" x="25"/>
        <item m="1" x="26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4">
        <item m="1" x="1"/>
        <item m="1" x="2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dragToRow="0" dragToCol="0" dragToPage="0" showAll="0" defaultSubtotal="0"/>
    <pivotField dataField="1" dragToRow="0" dragToCol="0" dragToPage="0" showAll="0" defaultSubtotal="0"/>
  </pivotFields>
  <rowFields count="1">
    <field x="0"/>
  </rowFields>
  <rowItems count="2">
    <i>
      <x v="26"/>
    </i>
    <i t="grand">
      <x/>
    </i>
  </rowItems>
  <colFields count="1">
    <field x="-2"/>
  </colFields>
  <col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colItems>
  <pageFields count="1">
    <pageField fld="8" hier="-1"/>
  </pageFields>
  <dataFields count="9">
    <dataField name="Total Hours" fld="36" baseField="0" baseItem="0" numFmtId="167"/>
    <dataField name="Expected Hours" fld="34" baseField="0" baseItem="7" numFmtId="167"/>
    <dataField name="Missing Hours" fld="35" baseField="0" baseItem="7" numFmtId="167"/>
    <dataField name="Chargeable" fld="33" baseField="0" baseItem="7" numFmtId="167"/>
    <dataField name="Non Productive" fld="32" baseField="0" baseItem="7" numFmtId="167"/>
    <dataField name="Capacity Reducing" fld="31" baseField="0" baseItem="7" numFmtId="167"/>
    <dataField name="Actual Productivity" fld="28" subtotal="average" baseField="0" baseItem="0" numFmtId="168"/>
    <dataField name="Target Productivity" fld="29" subtotal="average" baseField="0" baseItem="0" numFmtId="168"/>
    <dataField name="Variance" fld="30" subtotal="average" baseField="0" baseItem="0" numFmtId="168"/>
  </dataFields>
  <formats count="16">
    <format dxfId="38">
      <pivotArea dataOnly="0" labelOnly="1" outline="0" fieldPosition="0">
        <references count="1">
          <reference field="4294967294" count="4">
            <x v="1"/>
            <x v="3"/>
            <x v="4"/>
            <x v="5"/>
          </reference>
        </references>
      </pivotArea>
    </format>
    <format dxfId="37">
      <pivotArea dataOnly="0" labelOnly="1" outline="0" fieldPosition="0">
        <references count="1">
          <reference field="4294967294" count="4">
            <x v="1"/>
            <x v="3"/>
            <x v="4"/>
            <x v="5"/>
          </reference>
        </references>
      </pivotArea>
    </format>
    <format dxfId="36">
      <pivotArea outline="0" collapsedLevelsAreSubtotals="1" fieldPosition="0"/>
    </format>
    <format dxfId="35">
      <pivotArea dataOnly="0" labelOnly="1" outline="0" fieldPosition="0">
        <references count="1">
          <reference field="8" count="0"/>
        </references>
      </pivotArea>
    </format>
    <format dxfId="34">
      <pivotArea outline="0" fieldPosition="0">
        <references count="1">
          <reference field="4294967294" count="1">
            <x v="1"/>
          </reference>
        </references>
      </pivotArea>
    </format>
    <format dxfId="33">
      <pivotArea outline="0" fieldPosition="0">
        <references count="1">
          <reference field="4294967294" count="1">
            <x v="2"/>
          </reference>
        </references>
      </pivotArea>
    </format>
    <format dxfId="32">
      <pivotArea outline="0" fieldPosition="0">
        <references count="1">
          <reference field="4294967294" count="1">
            <x v="3"/>
          </reference>
        </references>
      </pivotArea>
    </format>
    <format dxfId="31">
      <pivotArea outline="0" fieldPosition="0">
        <references count="1">
          <reference field="4294967294" count="1">
            <x v="4"/>
          </reference>
        </references>
      </pivotArea>
    </format>
    <format dxfId="30">
      <pivotArea outline="0" fieldPosition="0">
        <references count="1">
          <reference field="4294967294" count="1">
            <x v="5"/>
          </reference>
        </references>
      </pivotArea>
    </format>
    <format dxfId="29">
      <pivotArea dataOnly="0" labelOnly="1" outline="0" fieldPosition="0">
        <references count="1">
          <reference field="4294967294" count="5">
            <x v="1"/>
            <x v="2"/>
            <x v="3"/>
            <x v="4"/>
            <x v="5"/>
          </reference>
        </references>
      </pivotArea>
    </format>
    <format dxfId="28">
      <pivotArea dataOnly="0" labelOnly="1" outline="0" fieldPosition="0">
        <references count="1">
          <reference field="4294967294" count="5">
            <x v="1"/>
            <x v="2"/>
            <x v="3"/>
            <x v="4"/>
            <x v="5"/>
          </reference>
        </references>
      </pivotArea>
    </format>
    <format dxfId="2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6">
      <pivotArea outline="0" fieldPosition="0">
        <references count="1">
          <reference field="4294967294" count="1">
            <x v="0"/>
          </reference>
        </references>
      </pivotArea>
    </format>
    <format dxfId="25">
      <pivotArea outline="0" fieldPosition="0">
        <references count="1">
          <reference field="4294967294" count="1">
            <x v="6"/>
          </reference>
        </references>
      </pivotArea>
    </format>
    <format dxfId="24">
      <pivotArea outline="0" fieldPosition="0">
        <references count="1">
          <reference field="4294967294" count="1">
            <x v="7"/>
          </reference>
        </references>
      </pivotArea>
    </format>
    <format dxfId="23">
      <pivotArea outline="0" fieldPosition="0">
        <references count="1">
          <reference field="4294967294" count="1">
            <x v="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ime" displayName="Time" ref="A1:AB2">
  <autoFilter ref="A1:AB2" xr:uid="{00000000-0009-0000-0100-000001000000}"/>
  <tableColumns count="28">
    <tableColumn id="1" xr3:uid="{00000000-0010-0000-0000-000001000000}" name="User"/>
    <tableColumn id="2" xr3:uid="{00000000-0010-0000-0000-000002000000}" name="Client"/>
    <tableColumn id="3" xr3:uid="{00000000-0010-0000-0000-000003000000}" name="Job Client"/>
    <tableColumn id="4" xr3:uid="{00000000-0010-0000-0000-000004000000}" name="Job"/>
    <tableColumn id="5" xr3:uid="{00000000-0010-0000-0000-000005000000}" name="Time Category"/>
    <tableColumn id="6" xr3:uid="{00000000-0010-0000-0000-000006000000}" name="Status"/>
    <tableColumn id="7" xr3:uid="{00000000-0010-0000-0000-000007000000}" name="Type"/>
    <tableColumn id="8" xr3:uid="{00000000-0010-0000-0000-000008000000}" name="Date">
      <calculatedColumnFormula>TODAY()</calculatedColumnFormula>
    </tableColumn>
    <tableColumn id="9" xr3:uid="{00000000-0010-0000-0000-000009000000}" name="Time"/>
    <tableColumn id="10" xr3:uid="{00000000-0010-0000-0000-00000A000000}" name="Billable Rate"/>
    <tableColumn id="11" xr3:uid="{00000000-0010-0000-0000-00000B000000}" name="Billable Amount"/>
    <tableColumn id="12" xr3:uid="{00000000-0010-0000-0000-00000C000000}" name="Invoiced Amount"/>
    <tableColumn id="13" xr3:uid="{00000000-0010-0000-0000-00000D000000}" name="Write On/Off"/>
    <tableColumn id="14" xr3:uid="{00000000-0010-0000-0000-00000E000000}" name="Name"/>
    <tableColumn id="15" xr3:uid="{00000000-0010-0000-0000-00000F000000}" name="Modified on"/>
    <tableColumn id="16" xr3:uid="{00000000-0010-0000-0000-000010000000}" name="Notes"/>
    <tableColumn id="17" xr3:uid="{00000000-0010-0000-0000-000011000000}" name="Quantity"/>
    <tableColumn id="18" xr3:uid="{00000000-0010-0000-0000-000012000000}" name="Client Group"/>
    <tableColumn id="19" xr3:uid="{00000000-0010-0000-0000-000013000000}" name="Invoiced Date"/>
    <tableColumn id="20" xr3:uid="{00000000-0010-0000-0000-000014000000}" name="Created on"/>
    <tableColumn id="21" xr3:uid="{00000000-0010-0000-0000-000015000000}" name="Modified by"/>
    <tableColumn id="22" xr3:uid="{00000000-0010-0000-0000-000016000000}" name="Created by"/>
    <tableColumn id="23" xr3:uid="{00000000-0010-0000-0000-000017000000}" name="Client Manager"/>
    <tableColumn id="24" xr3:uid="{00000000-0010-0000-0000-000018000000}" name="Client Partner"/>
    <tableColumn id="25" xr3:uid="{00000000-0010-0000-0000-000019000000}" name="Job Manager"/>
    <tableColumn id="26" xr3:uid="{00000000-0010-0000-0000-00001A000000}" name="Job Partner"/>
    <tableColumn id="27" xr3:uid="{00000000-0010-0000-0000-00001B000000}" name="Time Type"/>
    <tableColumn id="36" xr3:uid="{00000000-0010-0000-0000-000024000000}" name="FYI Job Link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Users" displayName="Users" ref="A1:AI2">
  <autoFilter ref="A1:AI2" xr:uid="{00000000-0009-0000-0100-000002000000}"/>
  <tableColumns count="35">
    <tableColumn id="1" xr3:uid="{00000000-0010-0000-0100-000001000000}" name="Name"/>
    <tableColumn id="2" xr3:uid="{00000000-0010-0000-0100-000002000000}" name="Email"/>
    <tableColumn id="3" xr3:uid="{00000000-0010-0000-0100-000003000000}" name="Email Alias"/>
    <tableColumn id="4" xr3:uid="{00000000-0010-0000-0100-000004000000}" name="Role"/>
    <tableColumn id="5" xr3:uid="{00000000-0010-0000-0100-000005000000}" name="Qualifications"/>
    <tableColumn id="6" xr3:uid="{00000000-0010-0000-0100-000006000000}" name="Active"/>
    <tableColumn id="7" xr3:uid="{00000000-0010-0000-0100-000007000000}" name="Cabinet Group"/>
    <tableColumn id="8" xr3:uid="{00000000-0010-0000-0100-000008000000}" name="Permission Group"/>
    <tableColumn id="9" xr3:uid="{00000000-0010-0000-0100-000009000000}" name="Partner"/>
    <tableColumn id="10" xr3:uid="{00000000-0010-0000-0100-00000A000000}" name="AutoFile Mode"/>
    <tableColumn id="11" xr3:uid="{00000000-0010-0000-0100-00000B000000}" name="Productivity Target %"/>
    <tableColumn id="12" xr3:uid="{00000000-0010-0000-0100-00000C000000}" name="Expected Working Hours"/>
    <tableColumn id="13" xr3:uid="{00000000-0010-0000-0100-00000D000000}" name="Accelerating your Workflow"/>
    <tableColumn id="14" xr3:uid="{00000000-0010-0000-0100-00000E000000}" name="Approval Level"/>
    <tableColumn id="15" xr3:uid="{00000000-0010-0000-0100-00000F000000}" name="Assigned Rates"/>
    <tableColumn id="16" xr3:uid="{00000000-0010-0000-0100-000010000000}" name="Before you Begin"/>
    <tableColumn id="17" xr3:uid="{00000000-0010-0000-0100-000011000000}" name="Building your Foundations"/>
    <tableColumn id="18" xr3:uid="{00000000-0010-0000-0100-000012000000}" name="Cabinet"/>
    <tableColumn id="19" xr3:uid="{00000000-0010-0000-0100-000013000000}" name="Collaborating with Clients"/>
    <tableColumn id="20" xr3:uid="{00000000-0010-0000-0100-000014000000}" name="Default Rate"/>
    <tableColumn id="21" xr3:uid="{00000000-0010-0000-0100-000015000000}" name="Getting Started as an FYI Admin"/>
    <tableColumn id="22" xr3:uid="{00000000-0010-0000-0100-000016000000}" name="Getting Started with Automations"/>
    <tableColumn id="23" xr3:uid="{00000000-0010-0000-0100-000017000000}" name="Learning the Essentials"/>
    <tableColumn id="24" xr3:uid="{00000000-0010-0000-0100-000018000000}" name="Managing Jobs and Recording Time"/>
    <tableColumn id="25" xr3:uid="{00000000-0010-0000-0100-000019000000}" name="Managing Templates and Stationery"/>
    <tableColumn id="26" xr3:uid="{00000000-0010-0000-0100-00001A000000}" name="Prework"/>
    <tableColumn id="27" xr3:uid="{00000000-0010-0000-0100-00001B000000}" name="Role Cabinets"/>
    <tableColumn id="28" xr3:uid="{00000000-0010-0000-0100-00001C000000}" name="Time and Billing"/>
    <tableColumn id="29" xr3:uid="{562C9CDB-A5A6-47E1-A718-F39F7FA6A187}" name="Productivity % (Calc)" dataDxfId="22">
      <calculatedColumnFormula>IFERROR(Users[[#This Row],[Chargeable (Calc)]]/(Users[[#This Row],[Total Work Hours (Calc)]]-Users[[#This Row],[Capacity Reducing (Calc)]]),0)</calculatedColumnFormula>
    </tableColumn>
    <tableColumn id="30" xr3:uid="{767D03D7-3D2B-46D0-86FA-79D91A920EC4}" name="Productivity Target (Calc)" dataDxfId="21">
      <calculatedColumnFormula>IF(Users[[#This Row],[Productivity Target %]]="",0,Users[[#This Row],[Productivity Target %]]/100)</calculatedColumnFormula>
    </tableColumn>
    <tableColumn id="31" xr3:uid="{DD1C3719-4F13-4666-98BF-532947C00D8D}" name="Variance (Calc)" dataDxfId="20">
      <calculatedColumnFormula>IFERROR(Users[[#This Row],[Productivity % (Calc)]]-Users[[#This Row],[Productivity Target (Calc)]],"")</calculatedColumnFormula>
    </tableColumn>
    <tableColumn id="32" xr3:uid="{9FEFB1A0-EAF8-443C-88A5-CC9ABD246E35}" name="Capacity Reducing (Calc)" dataDxfId="19">
      <calculatedColumnFormula>SUMIFS(Time[Time],Time[User],Users[[#This Row],[Name]],Time[Time Category],"Capacity Reducing",Time[Date],"&gt;="&amp;Report!$B$5,Time[Date],"&lt;="&amp;Report!$B$6)</calculatedColumnFormula>
    </tableColumn>
    <tableColumn id="33" xr3:uid="{5394AE56-CA0D-47AB-BC39-D0F5380721F4}" name="Non Productive (Calc)" dataDxfId="18">
      <calculatedColumnFormula>SUMIFS(Time[Time],Time[User],Users[[#This Row],[Name]],Time[Time Category],"Non Productive",Time[Date],"&gt;="&amp;Report!$B$5,Time[Date],"&lt;="&amp;Report!$B$6)</calculatedColumnFormula>
    </tableColumn>
    <tableColumn id="34" xr3:uid="{E6290256-723C-43E6-8909-1DE8EB01C225}" name="Chargeable (Calc)" dataDxfId="17">
      <calculatedColumnFormula>SUMIFS(Time[Time],Time[User],Users[[#This Row],[Name]],Time[Time Category],"Chargeable",Time[Date],"&gt;="&amp;Report!$B$5,Time[Date],"&lt;="&amp;Report!$B$6)</calculatedColumnFormula>
    </tableColumn>
    <tableColumn id="35" xr3:uid="{1AC32BCD-3A00-4860-B117-6F6495C50CCB}" name="Total Work Hours (Calc)" dataDxfId="16">
      <calculatedColumnFormula>IFERROR(NETWORKDAYS(Report!$B$5,Report!$B$6)/5*Users[[#This Row],[Expected Working Hours]],0)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support.fyidocs.com/hc/en-us/articles/226945178849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B4B61-FB24-4517-B236-A1BAF03ABB7E}">
  <sheetPr>
    <tabColor theme="4" tint="0.79998168889431442"/>
  </sheetPr>
  <dimension ref="A1:L139"/>
  <sheetViews>
    <sheetView showGridLines="0" tabSelected="1" workbookViewId="0">
      <selection activeCell="A8" sqref="A8"/>
    </sheetView>
  </sheetViews>
  <sheetFormatPr defaultColWidth="10.140625" defaultRowHeight="12.75" outlineLevelRow="1" x14ac:dyDescent="0.2"/>
  <cols>
    <col min="1" max="1" width="16.7109375" style="13" customWidth="1"/>
    <col min="2" max="2" width="16.7109375" style="11" customWidth="1"/>
    <col min="3" max="3" width="16.7109375" style="12" customWidth="1"/>
    <col min="4" max="4" width="16.7109375" style="11" customWidth="1"/>
    <col min="5" max="6" width="16.7109375" style="10" customWidth="1"/>
    <col min="7" max="7" width="16.7109375" style="9" customWidth="1"/>
    <col min="8" max="8" width="16.7109375" style="8" customWidth="1"/>
    <col min="9" max="9" width="20.5703125" style="8" customWidth="1"/>
    <col min="10" max="10" width="20.140625" style="8" bestFit="1" customWidth="1"/>
    <col min="11" max="11" width="20.7109375" style="8" customWidth="1"/>
    <col min="12" max="12" width="13.28515625" style="8" customWidth="1"/>
    <col min="13" max="16384" width="10.140625" style="8"/>
  </cols>
  <sheetData>
    <row r="1" spans="1:12" ht="15" customHeight="1" x14ac:dyDescent="0.2">
      <c r="A1" s="25" t="str">
        <f>fyi_ReportName</f>
        <v>Report Name</v>
      </c>
    </row>
    <row r="2" spans="1:12" ht="15" customHeight="1" x14ac:dyDescent="0.2">
      <c r="A2" s="24" t="str">
        <f>fyi_PracticeName</f>
        <v>Practice Name</v>
      </c>
    </row>
    <row r="3" spans="1:12" ht="15" customHeight="1" x14ac:dyDescent="0.25">
      <c r="A3" s="22" t="str">
        <f ca="1">"For the period " &amp; TEXT( $B$5,"d mmmm yyy") &amp; " to " &amp;  TEXT( $B$6,"d mmmm yyy")</f>
        <v>For the period 3 January 2025 to 9 January 2025</v>
      </c>
    </row>
    <row r="4" spans="1:12" ht="15" customHeight="1" outlineLevel="1" x14ac:dyDescent="0.25">
      <c r="B4" s="22" t="s">
        <v>75</v>
      </c>
      <c r="C4" s="22"/>
    </row>
    <row r="5" spans="1:12" ht="15" customHeight="1" outlineLevel="1" x14ac:dyDescent="0.25">
      <c r="A5" s="22" t="s">
        <v>74</v>
      </c>
      <c r="B5" s="23">
        <f ca="1">B6-6</f>
        <v>45660</v>
      </c>
      <c r="C5" s="21"/>
      <c r="D5" s="12"/>
    </row>
    <row r="6" spans="1:12" ht="15" customHeight="1" outlineLevel="1" x14ac:dyDescent="0.25">
      <c r="A6" s="22" t="s">
        <v>73</v>
      </c>
      <c r="B6" s="23">
        <f ca="1">MAX(Time[Date])</f>
        <v>45666</v>
      </c>
      <c r="C6" s="21"/>
    </row>
    <row r="7" spans="1:12" ht="15" customHeight="1" x14ac:dyDescent="0.25">
      <c r="A7" s="22"/>
      <c r="B7" s="21"/>
      <c r="C7" s="21"/>
    </row>
    <row r="8" spans="1:12" ht="15" customHeight="1" x14ac:dyDescent="0.25">
      <c r="A8" s="22"/>
      <c r="B8" s="21"/>
      <c r="C8" s="21"/>
    </row>
    <row r="9" spans="1:12" ht="15" customHeight="1" x14ac:dyDescent="0.2"/>
    <row r="10" spans="1:12" ht="15" customHeight="1" x14ac:dyDescent="0.25">
      <c r="A10" s="20" t="s">
        <v>36</v>
      </c>
      <c r="B10" s="14" t="s">
        <v>88</v>
      </c>
    </row>
    <row r="11" spans="1:12" ht="15" customHeight="1" x14ac:dyDescent="0.25">
      <c r="A11"/>
      <c r="B11" s="14"/>
    </row>
    <row r="12" spans="1:12" s="18" customFormat="1" ht="15" customHeight="1" x14ac:dyDescent="0.25">
      <c r="A12" s="20" t="s">
        <v>72</v>
      </c>
      <c r="B12" s="19" t="s">
        <v>71</v>
      </c>
      <c r="C12" s="38" t="s">
        <v>70</v>
      </c>
      <c r="D12" s="39" t="s">
        <v>69</v>
      </c>
      <c r="E12" s="38" t="s">
        <v>28</v>
      </c>
      <c r="F12" s="38" t="s">
        <v>68</v>
      </c>
      <c r="G12" s="38" t="s">
        <v>67</v>
      </c>
      <c r="H12" t="s">
        <v>66</v>
      </c>
      <c r="I12" t="s">
        <v>65</v>
      </c>
      <c r="J12" t="s">
        <v>64</v>
      </c>
      <c r="K12"/>
      <c r="L12" s="19"/>
    </row>
    <row r="13" spans="1:12" ht="15" customHeight="1" x14ac:dyDescent="0.25">
      <c r="A13" s="17" t="s">
        <v>88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5">
        <v>0</v>
      </c>
      <c r="I13" s="15">
        <v>0</v>
      </c>
      <c r="J13" s="15">
        <v>0</v>
      </c>
      <c r="K13"/>
      <c r="L13"/>
    </row>
    <row r="14" spans="1:12" ht="15" customHeight="1" x14ac:dyDescent="0.25">
      <c r="A14" s="17" t="s">
        <v>63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5">
        <v>0</v>
      </c>
      <c r="I14" s="15">
        <v>0</v>
      </c>
      <c r="J14" s="15">
        <v>0</v>
      </c>
      <c r="K14"/>
      <c r="L14"/>
    </row>
    <row r="15" spans="1:12" ht="15" x14ac:dyDescent="0.25">
      <c r="A15"/>
      <c r="B15"/>
      <c r="C15"/>
      <c r="D15"/>
      <c r="E15"/>
      <c r="F15"/>
      <c r="G15"/>
      <c r="H15"/>
      <c r="I15"/>
      <c r="J15"/>
      <c r="K15"/>
      <c r="L15"/>
    </row>
    <row r="16" spans="1:12" ht="15" x14ac:dyDescent="0.25">
      <c r="A16"/>
      <c r="B16"/>
      <c r="C16"/>
      <c r="D16"/>
      <c r="E16"/>
      <c r="F16"/>
      <c r="G16"/>
      <c r="H16"/>
      <c r="I16"/>
      <c r="J16"/>
      <c r="K16"/>
      <c r="L16"/>
    </row>
    <row r="17" spans="1:12" ht="15" x14ac:dyDescent="0.25">
      <c r="A17"/>
      <c r="B17"/>
      <c r="C17"/>
      <c r="D17"/>
      <c r="E17"/>
      <c r="F17"/>
      <c r="G17"/>
      <c r="H17"/>
      <c r="I17"/>
      <c r="J17"/>
      <c r="K17"/>
      <c r="L17"/>
    </row>
    <row r="18" spans="1:12" ht="15" x14ac:dyDescent="0.25">
      <c r="A18"/>
      <c r="B18"/>
      <c r="C18"/>
      <c r="D18"/>
      <c r="E18"/>
      <c r="F18"/>
      <c r="G18"/>
      <c r="H18"/>
      <c r="I18"/>
      <c r="J18"/>
      <c r="K18"/>
      <c r="L18"/>
    </row>
    <row r="19" spans="1:12" ht="15" x14ac:dyDescent="0.25">
      <c r="A19"/>
      <c r="B19"/>
      <c r="C19"/>
      <c r="D19"/>
      <c r="E19"/>
      <c r="F19"/>
      <c r="G19"/>
      <c r="H19"/>
      <c r="I19"/>
      <c r="J19"/>
      <c r="K19"/>
      <c r="L19"/>
    </row>
    <row r="20" spans="1:12" ht="15" x14ac:dyDescent="0.25">
      <c r="A20"/>
      <c r="B20"/>
      <c r="C20"/>
      <c r="D20"/>
      <c r="E20"/>
      <c r="F20"/>
      <c r="G20"/>
      <c r="H20"/>
      <c r="I20"/>
      <c r="J20"/>
      <c r="K20"/>
      <c r="L20"/>
    </row>
    <row r="21" spans="1:12" ht="15" x14ac:dyDescent="0.25">
      <c r="A21"/>
      <c r="B21"/>
      <c r="C21"/>
      <c r="D21"/>
      <c r="E21"/>
      <c r="F21"/>
      <c r="G21"/>
      <c r="H21"/>
      <c r="I21"/>
      <c r="J21"/>
      <c r="K21"/>
      <c r="L21"/>
    </row>
    <row r="22" spans="1:12" ht="15" x14ac:dyDescent="0.25">
      <c r="A22"/>
      <c r="B22"/>
      <c r="C22"/>
      <c r="D22"/>
      <c r="E22"/>
      <c r="F22"/>
      <c r="G22"/>
      <c r="H22"/>
      <c r="I22"/>
      <c r="J22"/>
      <c r="K22"/>
      <c r="L22"/>
    </row>
    <row r="23" spans="1:12" ht="15" x14ac:dyDescent="0.25">
      <c r="A23"/>
      <c r="B23"/>
      <c r="C23"/>
      <c r="D23"/>
      <c r="E23"/>
      <c r="F23"/>
      <c r="G23"/>
      <c r="H23"/>
      <c r="I23"/>
      <c r="J23"/>
      <c r="K23"/>
      <c r="L23"/>
    </row>
    <row r="24" spans="1:12" ht="15" x14ac:dyDescent="0.25">
      <c r="A24"/>
      <c r="B24"/>
      <c r="C24"/>
      <c r="D24"/>
      <c r="E24"/>
      <c r="F24"/>
      <c r="G24"/>
      <c r="H24"/>
      <c r="I24"/>
      <c r="J24"/>
      <c r="K24"/>
      <c r="L24"/>
    </row>
    <row r="25" spans="1:12" ht="15" x14ac:dyDescent="0.25">
      <c r="A25"/>
      <c r="B25"/>
      <c r="C25"/>
      <c r="D25"/>
      <c r="E25"/>
      <c r="F25"/>
      <c r="G25"/>
      <c r="H25"/>
      <c r="I25"/>
      <c r="J25"/>
      <c r="K25"/>
      <c r="L25"/>
    </row>
    <row r="26" spans="1:12" ht="15" x14ac:dyDescent="0.25">
      <c r="A26"/>
      <c r="B26"/>
      <c r="C26"/>
      <c r="D26"/>
      <c r="E26"/>
      <c r="F26"/>
      <c r="G26"/>
      <c r="H26"/>
      <c r="I26"/>
      <c r="J26"/>
      <c r="K26"/>
      <c r="L26"/>
    </row>
    <row r="27" spans="1:12" ht="15" x14ac:dyDescent="0.25">
      <c r="A27"/>
      <c r="B27"/>
      <c r="C27"/>
      <c r="D27"/>
      <c r="E27"/>
      <c r="F27"/>
      <c r="G27"/>
      <c r="H27"/>
      <c r="I27"/>
      <c r="J27"/>
      <c r="K27"/>
      <c r="L27"/>
    </row>
    <row r="28" spans="1:12" ht="15" x14ac:dyDescent="0.25">
      <c r="A28"/>
      <c r="B28"/>
      <c r="C28"/>
      <c r="D28"/>
      <c r="E28"/>
      <c r="F28"/>
      <c r="G28"/>
      <c r="H28"/>
      <c r="I28"/>
      <c r="J28"/>
      <c r="K28"/>
      <c r="L28"/>
    </row>
    <row r="29" spans="1:12" ht="15" x14ac:dyDescent="0.25">
      <c r="A29"/>
      <c r="B29"/>
      <c r="C29"/>
      <c r="D29"/>
      <c r="E29"/>
      <c r="F29"/>
      <c r="G29"/>
      <c r="H29"/>
      <c r="I29"/>
      <c r="J29"/>
      <c r="K29"/>
      <c r="L29"/>
    </row>
    <row r="30" spans="1:12" ht="15" x14ac:dyDescent="0.25">
      <c r="A30"/>
      <c r="B30"/>
      <c r="C30"/>
      <c r="D30"/>
      <c r="E30"/>
      <c r="F30"/>
      <c r="G30"/>
      <c r="H30"/>
      <c r="I30"/>
      <c r="J30"/>
      <c r="K30"/>
      <c r="L30"/>
    </row>
    <row r="31" spans="1:12" ht="15" x14ac:dyDescent="0.25">
      <c r="A31"/>
      <c r="B31"/>
      <c r="C31"/>
      <c r="D31"/>
      <c r="E31"/>
      <c r="F31"/>
      <c r="G31"/>
      <c r="H31"/>
      <c r="I31"/>
      <c r="J31"/>
      <c r="K31"/>
      <c r="L31"/>
    </row>
    <row r="32" spans="1:12" ht="15" x14ac:dyDescent="0.25">
      <c r="A32"/>
      <c r="B32"/>
      <c r="C32"/>
      <c r="D32"/>
      <c r="E32"/>
      <c r="F32"/>
      <c r="G32"/>
      <c r="H32"/>
      <c r="I32"/>
      <c r="J32"/>
      <c r="K32"/>
      <c r="L32"/>
    </row>
    <row r="33" spans="1:12" ht="15" x14ac:dyDescent="0.25">
      <c r="A33"/>
      <c r="B33"/>
      <c r="C33"/>
      <c r="D33"/>
      <c r="E33"/>
      <c r="F33"/>
      <c r="G33"/>
      <c r="H33"/>
      <c r="I33"/>
      <c r="J33"/>
      <c r="K33"/>
      <c r="L33"/>
    </row>
    <row r="34" spans="1:12" ht="15" x14ac:dyDescent="0.25">
      <c r="A34"/>
      <c r="B34"/>
      <c r="C34"/>
      <c r="D34"/>
      <c r="E34"/>
      <c r="F34"/>
      <c r="G34"/>
      <c r="H34"/>
      <c r="I34"/>
      <c r="J34"/>
      <c r="K34"/>
      <c r="L34"/>
    </row>
    <row r="35" spans="1:12" ht="15" x14ac:dyDescent="0.25">
      <c r="A35"/>
      <c r="B35"/>
      <c r="C35"/>
      <c r="D35"/>
      <c r="E35"/>
      <c r="F35"/>
      <c r="G35"/>
      <c r="H35"/>
      <c r="I35"/>
      <c r="J35"/>
      <c r="K35"/>
      <c r="L35"/>
    </row>
    <row r="36" spans="1:12" ht="15" x14ac:dyDescent="0.25">
      <c r="A36"/>
      <c r="B36"/>
      <c r="C36"/>
      <c r="D36"/>
      <c r="E36"/>
      <c r="F36"/>
      <c r="G36"/>
      <c r="H36"/>
      <c r="I36"/>
      <c r="J36"/>
      <c r="K36"/>
      <c r="L36"/>
    </row>
    <row r="37" spans="1:12" ht="15" x14ac:dyDescent="0.25">
      <c r="A37"/>
      <c r="B37"/>
      <c r="C37"/>
      <c r="D37"/>
      <c r="E37"/>
      <c r="F37"/>
      <c r="G37"/>
      <c r="H37"/>
      <c r="I37"/>
      <c r="J37"/>
      <c r="K37"/>
      <c r="L37"/>
    </row>
    <row r="38" spans="1:12" ht="15" x14ac:dyDescent="0.25">
      <c r="A38"/>
      <c r="B38"/>
      <c r="C38"/>
      <c r="D38"/>
      <c r="E38"/>
      <c r="F38"/>
      <c r="G38"/>
      <c r="H38"/>
      <c r="I38"/>
      <c r="J38"/>
      <c r="K38"/>
      <c r="L38"/>
    </row>
    <row r="39" spans="1:12" ht="15" x14ac:dyDescent="0.25">
      <c r="A39"/>
      <c r="B39"/>
      <c r="C39"/>
      <c r="D39"/>
      <c r="E39"/>
      <c r="F39"/>
      <c r="G39"/>
      <c r="H39"/>
      <c r="I39"/>
      <c r="J39"/>
      <c r="K39"/>
      <c r="L39"/>
    </row>
    <row r="40" spans="1:12" ht="15" x14ac:dyDescent="0.25">
      <c r="A40"/>
      <c r="B40"/>
      <c r="C40"/>
      <c r="D40"/>
      <c r="E40"/>
      <c r="F40"/>
      <c r="G40"/>
      <c r="H40"/>
      <c r="I40"/>
      <c r="J40"/>
      <c r="K40"/>
      <c r="L40"/>
    </row>
    <row r="41" spans="1:12" ht="15" x14ac:dyDescent="0.25">
      <c r="A41"/>
      <c r="B41"/>
      <c r="C41"/>
      <c r="D41"/>
      <c r="E41"/>
      <c r="F41"/>
      <c r="G41"/>
      <c r="H41"/>
      <c r="I41"/>
      <c r="J41"/>
      <c r="K41"/>
      <c r="L41"/>
    </row>
    <row r="42" spans="1:12" ht="15" x14ac:dyDescent="0.25">
      <c r="A42"/>
      <c r="B42"/>
      <c r="C42"/>
      <c r="D42"/>
      <c r="E42"/>
      <c r="F42"/>
      <c r="G42"/>
      <c r="H42"/>
      <c r="I42"/>
      <c r="J42"/>
      <c r="K42"/>
      <c r="L42"/>
    </row>
    <row r="43" spans="1:12" ht="15" x14ac:dyDescent="0.25">
      <c r="A43"/>
      <c r="B43"/>
      <c r="C43"/>
      <c r="D43"/>
      <c r="E43"/>
      <c r="F43"/>
      <c r="G43"/>
      <c r="H43"/>
      <c r="I43"/>
      <c r="J43"/>
      <c r="K43"/>
      <c r="L43"/>
    </row>
    <row r="44" spans="1:12" ht="15" x14ac:dyDescent="0.25">
      <c r="A44"/>
      <c r="B44"/>
      <c r="C44"/>
      <c r="D44"/>
      <c r="E44"/>
      <c r="F44"/>
      <c r="G44"/>
      <c r="H44"/>
      <c r="I44"/>
      <c r="J44"/>
      <c r="K44"/>
      <c r="L44"/>
    </row>
    <row r="45" spans="1:12" ht="15" x14ac:dyDescent="0.25">
      <c r="A45"/>
      <c r="B45"/>
      <c r="C45"/>
      <c r="D45"/>
      <c r="E45"/>
      <c r="F45"/>
      <c r="G45"/>
      <c r="H45"/>
      <c r="I45"/>
      <c r="J45"/>
      <c r="K45"/>
      <c r="L45"/>
    </row>
    <row r="46" spans="1:12" ht="15" x14ac:dyDescent="0.25">
      <c r="A46"/>
      <c r="B46"/>
      <c r="C46"/>
      <c r="D46"/>
      <c r="E46"/>
      <c r="F46"/>
      <c r="G46"/>
      <c r="H46"/>
      <c r="I46"/>
      <c r="J46"/>
      <c r="K46"/>
      <c r="L46"/>
    </row>
    <row r="47" spans="1:12" ht="15" x14ac:dyDescent="0.25">
      <c r="A47"/>
      <c r="B47"/>
      <c r="C47"/>
      <c r="D47"/>
      <c r="E47"/>
      <c r="F47"/>
      <c r="G47"/>
      <c r="H47"/>
      <c r="I47"/>
      <c r="J47"/>
      <c r="K47"/>
      <c r="L47"/>
    </row>
    <row r="48" spans="1:12" ht="15" x14ac:dyDescent="0.25">
      <c r="A48"/>
      <c r="B48"/>
      <c r="C48"/>
      <c r="D48"/>
      <c r="E48"/>
      <c r="F48"/>
      <c r="G48"/>
      <c r="H48"/>
      <c r="I48"/>
      <c r="J48"/>
      <c r="K48"/>
      <c r="L48"/>
    </row>
    <row r="49" spans="1:12" ht="15" x14ac:dyDescent="0.25">
      <c r="A49"/>
      <c r="B49"/>
      <c r="C49"/>
      <c r="D49"/>
      <c r="E49"/>
      <c r="F49"/>
      <c r="G49"/>
      <c r="H49"/>
      <c r="I49"/>
      <c r="J49"/>
      <c r="K49"/>
      <c r="L49"/>
    </row>
    <row r="50" spans="1:12" ht="15" x14ac:dyDescent="0.25">
      <c r="A50"/>
      <c r="B50"/>
      <c r="C50"/>
      <c r="D50"/>
      <c r="E50"/>
      <c r="F50"/>
      <c r="G50"/>
      <c r="H50"/>
      <c r="I50"/>
      <c r="J50"/>
      <c r="K50"/>
      <c r="L50"/>
    </row>
    <row r="51" spans="1:12" ht="15" x14ac:dyDescent="0.25">
      <c r="A51"/>
      <c r="B51"/>
      <c r="C51"/>
      <c r="D51"/>
      <c r="E51"/>
      <c r="F51"/>
      <c r="G51"/>
      <c r="H51"/>
      <c r="I51"/>
      <c r="J51"/>
      <c r="K51"/>
      <c r="L51"/>
    </row>
    <row r="52" spans="1:12" ht="15" x14ac:dyDescent="0.25">
      <c r="A52"/>
      <c r="B52"/>
      <c r="C52"/>
      <c r="D52"/>
      <c r="E52"/>
      <c r="F52"/>
      <c r="G52"/>
      <c r="H52"/>
      <c r="I52"/>
      <c r="J52"/>
      <c r="K52"/>
      <c r="L52"/>
    </row>
    <row r="53" spans="1:12" ht="15" x14ac:dyDescent="0.25">
      <c r="A53"/>
      <c r="B53"/>
      <c r="C53"/>
      <c r="D53"/>
      <c r="E53"/>
      <c r="F53"/>
      <c r="G53"/>
      <c r="H53"/>
      <c r="I53"/>
      <c r="J53"/>
      <c r="K53"/>
      <c r="L53"/>
    </row>
    <row r="54" spans="1:12" ht="15" x14ac:dyDescent="0.25">
      <c r="A54"/>
      <c r="B54"/>
      <c r="C54"/>
      <c r="D54"/>
      <c r="E54"/>
      <c r="F54"/>
      <c r="G54"/>
      <c r="H54"/>
      <c r="I54"/>
      <c r="J54"/>
      <c r="K54"/>
      <c r="L54"/>
    </row>
    <row r="55" spans="1:12" ht="15" x14ac:dyDescent="0.25">
      <c r="A55"/>
      <c r="B55"/>
      <c r="C55"/>
      <c r="D55"/>
      <c r="E55"/>
      <c r="F55"/>
      <c r="G55"/>
      <c r="H55"/>
      <c r="I55"/>
      <c r="J55"/>
      <c r="K55"/>
      <c r="L55"/>
    </row>
    <row r="56" spans="1:12" ht="15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2" ht="15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2" ht="15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ht="15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ht="15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ht="15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ht="15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ht="15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ht="15" x14ac:dyDescent="0.25">
      <c r="A64"/>
      <c r="B64"/>
      <c r="C64"/>
      <c r="D64"/>
      <c r="E64"/>
      <c r="F64"/>
      <c r="G64"/>
      <c r="H64"/>
      <c r="I64"/>
      <c r="J64"/>
      <c r="K64"/>
    </row>
    <row r="65" spans="1:11" ht="15" x14ac:dyDescent="0.25">
      <c r="A65"/>
      <c r="B65"/>
      <c r="C65"/>
      <c r="D65"/>
      <c r="E65"/>
      <c r="F65"/>
      <c r="G65"/>
      <c r="H65"/>
      <c r="I65"/>
      <c r="J65"/>
      <c r="K65"/>
    </row>
    <row r="66" spans="1:11" ht="15" x14ac:dyDescent="0.25">
      <c r="A66"/>
      <c r="B66"/>
      <c r="C66"/>
      <c r="D66"/>
      <c r="E66"/>
      <c r="F66"/>
      <c r="G66"/>
      <c r="H66"/>
      <c r="I66"/>
      <c r="J66"/>
      <c r="K66"/>
    </row>
    <row r="67" spans="1:11" ht="15" x14ac:dyDescent="0.25">
      <c r="A67"/>
      <c r="B67"/>
      <c r="C67"/>
      <c r="D67"/>
      <c r="E67"/>
      <c r="F67"/>
      <c r="G67"/>
      <c r="H67"/>
      <c r="I67"/>
      <c r="J67"/>
      <c r="K67"/>
    </row>
    <row r="68" spans="1:11" ht="15" x14ac:dyDescent="0.25">
      <c r="A68"/>
      <c r="B68"/>
      <c r="C68"/>
      <c r="D68"/>
      <c r="E68"/>
      <c r="F68"/>
      <c r="G68"/>
      <c r="H68"/>
      <c r="I68"/>
      <c r="J68"/>
      <c r="K68"/>
    </row>
    <row r="69" spans="1:11" ht="15" x14ac:dyDescent="0.25">
      <c r="A69"/>
      <c r="B69"/>
      <c r="C69"/>
      <c r="D69"/>
      <c r="E69"/>
      <c r="F69"/>
      <c r="G69"/>
      <c r="H69"/>
      <c r="I69"/>
      <c r="J69"/>
      <c r="K69"/>
    </row>
    <row r="70" spans="1:11" ht="15" x14ac:dyDescent="0.25">
      <c r="A70"/>
      <c r="B70"/>
      <c r="C70"/>
      <c r="D70"/>
      <c r="E70"/>
      <c r="F70"/>
      <c r="G70"/>
      <c r="H70"/>
      <c r="I70"/>
      <c r="J70"/>
      <c r="K70"/>
    </row>
    <row r="71" spans="1:11" ht="15" x14ac:dyDescent="0.25">
      <c r="A71"/>
      <c r="B71"/>
      <c r="C71"/>
      <c r="D71"/>
      <c r="E71"/>
      <c r="F71"/>
      <c r="G71"/>
      <c r="H71"/>
      <c r="I71"/>
      <c r="J71"/>
      <c r="K71"/>
    </row>
    <row r="72" spans="1:11" ht="15" x14ac:dyDescent="0.25">
      <c r="A72"/>
      <c r="B72"/>
      <c r="C72"/>
      <c r="D72"/>
      <c r="E72"/>
      <c r="F72"/>
      <c r="G72"/>
      <c r="H72"/>
      <c r="I72"/>
      <c r="J72"/>
      <c r="K72"/>
    </row>
    <row r="73" spans="1:11" ht="15" x14ac:dyDescent="0.25">
      <c r="A73"/>
      <c r="B73"/>
      <c r="C73"/>
      <c r="D73"/>
      <c r="E73"/>
      <c r="F73"/>
      <c r="G73"/>
      <c r="H73"/>
      <c r="I73"/>
      <c r="J73"/>
      <c r="K73"/>
    </row>
    <row r="74" spans="1:11" ht="15" x14ac:dyDescent="0.25">
      <c r="A74"/>
      <c r="B74"/>
      <c r="C74"/>
      <c r="D74"/>
      <c r="E74"/>
      <c r="F74"/>
      <c r="G74"/>
      <c r="H74"/>
      <c r="I74"/>
      <c r="J74"/>
      <c r="K74"/>
    </row>
    <row r="75" spans="1:11" ht="15" x14ac:dyDescent="0.25">
      <c r="A75"/>
      <c r="B75"/>
      <c r="C75"/>
      <c r="D75"/>
      <c r="E75"/>
      <c r="F75"/>
      <c r="G75"/>
      <c r="H75"/>
      <c r="I75"/>
      <c r="J75"/>
      <c r="K75"/>
    </row>
    <row r="76" spans="1:11" ht="15" x14ac:dyDescent="0.25">
      <c r="A76"/>
      <c r="B76"/>
      <c r="C76"/>
      <c r="D76"/>
      <c r="E76"/>
      <c r="F76"/>
      <c r="G76"/>
      <c r="H76"/>
      <c r="I76"/>
      <c r="J76"/>
      <c r="K76"/>
    </row>
    <row r="77" spans="1:11" ht="15" x14ac:dyDescent="0.25">
      <c r="A77"/>
      <c r="B77" s="14"/>
      <c r="C77" s="14"/>
      <c r="D77" s="14"/>
      <c r="E77" s="14"/>
      <c r="F77" s="14"/>
      <c r="G77"/>
    </row>
    <row r="78" spans="1:11" ht="15" x14ac:dyDescent="0.25">
      <c r="A78"/>
      <c r="B78" s="14"/>
      <c r="C78" s="14"/>
      <c r="D78" s="14"/>
      <c r="E78" s="14"/>
      <c r="F78" s="14"/>
      <c r="G78"/>
    </row>
    <row r="79" spans="1:11" ht="15" x14ac:dyDescent="0.25">
      <c r="A79"/>
      <c r="B79" s="14"/>
      <c r="C79" s="14"/>
      <c r="D79" s="14"/>
      <c r="E79" s="14"/>
      <c r="F79" s="14"/>
      <c r="G79"/>
    </row>
    <row r="80" spans="1:11" ht="15" x14ac:dyDescent="0.25">
      <c r="A80"/>
      <c r="B80" s="14"/>
      <c r="C80" s="14"/>
      <c r="D80" s="14"/>
      <c r="E80" s="14"/>
      <c r="F80" s="14"/>
      <c r="G80"/>
    </row>
    <row r="81" spans="1:7" ht="15" x14ac:dyDescent="0.25">
      <c r="A81"/>
      <c r="B81" s="14"/>
      <c r="C81" s="14"/>
      <c r="D81" s="14"/>
      <c r="E81" s="14"/>
      <c r="F81" s="14"/>
      <c r="G81"/>
    </row>
    <row r="82" spans="1:7" ht="15" x14ac:dyDescent="0.25">
      <c r="A82"/>
      <c r="B82" s="14"/>
      <c r="C82" s="14"/>
      <c r="D82" s="14"/>
      <c r="E82" s="14"/>
      <c r="F82" s="14"/>
      <c r="G82"/>
    </row>
    <row r="83" spans="1:7" ht="15" x14ac:dyDescent="0.25">
      <c r="A83"/>
      <c r="B83" s="14"/>
      <c r="C83" s="14"/>
      <c r="D83" s="14"/>
      <c r="E83" s="14"/>
      <c r="F83" s="14"/>
      <c r="G83"/>
    </row>
    <row r="84" spans="1:7" ht="15" x14ac:dyDescent="0.25">
      <c r="A84"/>
      <c r="B84" s="14"/>
      <c r="C84" s="14"/>
      <c r="D84" s="14"/>
      <c r="E84" s="14"/>
      <c r="F84" s="14"/>
      <c r="G84"/>
    </row>
    <row r="85" spans="1:7" ht="15" x14ac:dyDescent="0.25">
      <c r="A85"/>
      <c r="B85" s="14"/>
      <c r="C85" s="14"/>
      <c r="D85" s="14"/>
      <c r="E85" s="14"/>
      <c r="F85" s="14"/>
      <c r="G85"/>
    </row>
    <row r="86" spans="1:7" ht="15" x14ac:dyDescent="0.25">
      <c r="A86"/>
      <c r="B86" s="14"/>
      <c r="C86" s="14"/>
      <c r="D86" s="14"/>
      <c r="E86" s="14"/>
      <c r="F86" s="14"/>
      <c r="G86"/>
    </row>
    <row r="87" spans="1:7" ht="15" x14ac:dyDescent="0.25">
      <c r="A87"/>
      <c r="B87" s="14"/>
      <c r="C87" s="14"/>
      <c r="D87" s="14"/>
      <c r="E87" s="14"/>
      <c r="F87" s="14"/>
      <c r="G87"/>
    </row>
    <row r="88" spans="1:7" ht="15" x14ac:dyDescent="0.25">
      <c r="A88"/>
      <c r="B88" s="14"/>
      <c r="C88" s="14"/>
      <c r="D88" s="14"/>
      <c r="E88" s="14"/>
      <c r="F88" s="14"/>
      <c r="G88"/>
    </row>
    <row r="89" spans="1:7" ht="15" x14ac:dyDescent="0.25">
      <c r="A89"/>
      <c r="B89" s="14"/>
      <c r="C89" s="14"/>
      <c r="D89" s="14"/>
      <c r="E89" s="14"/>
      <c r="F89" s="14"/>
      <c r="G89"/>
    </row>
    <row r="90" spans="1:7" ht="15" x14ac:dyDescent="0.25">
      <c r="A90"/>
      <c r="B90" s="14"/>
      <c r="C90" s="14"/>
      <c r="D90" s="14"/>
      <c r="E90" s="14"/>
      <c r="F90" s="14"/>
      <c r="G90"/>
    </row>
    <row r="91" spans="1:7" ht="15" x14ac:dyDescent="0.25">
      <c r="A91"/>
      <c r="B91" s="14"/>
      <c r="C91" s="14"/>
      <c r="D91" s="14"/>
      <c r="E91" s="14"/>
      <c r="F91" s="14"/>
      <c r="G91"/>
    </row>
    <row r="92" spans="1:7" ht="15" x14ac:dyDescent="0.25">
      <c r="A92"/>
      <c r="B92" s="14"/>
      <c r="C92" s="14"/>
      <c r="D92" s="14"/>
      <c r="E92" s="14"/>
      <c r="F92" s="14"/>
      <c r="G92"/>
    </row>
    <row r="93" spans="1:7" ht="15" x14ac:dyDescent="0.25">
      <c r="A93"/>
      <c r="B93" s="14"/>
      <c r="C93" s="14"/>
      <c r="D93" s="14"/>
      <c r="E93" s="14"/>
      <c r="F93" s="14"/>
      <c r="G93"/>
    </row>
    <row r="94" spans="1:7" ht="15" x14ac:dyDescent="0.25">
      <c r="A94"/>
      <c r="B94" s="14"/>
      <c r="C94" s="14"/>
      <c r="D94" s="14"/>
      <c r="E94" s="14"/>
      <c r="F94" s="14"/>
      <c r="G94"/>
    </row>
    <row r="95" spans="1:7" ht="15" x14ac:dyDescent="0.25">
      <c r="A95"/>
      <c r="B95" s="14"/>
      <c r="C95" s="14"/>
      <c r="D95" s="14"/>
      <c r="E95" s="14"/>
      <c r="F95" s="14"/>
      <c r="G95"/>
    </row>
    <row r="96" spans="1:7" ht="15" x14ac:dyDescent="0.25">
      <c r="A96"/>
    </row>
    <row r="97" spans="1:1" ht="15" x14ac:dyDescent="0.25">
      <c r="A97"/>
    </row>
    <row r="98" spans="1:1" ht="15" x14ac:dyDescent="0.25">
      <c r="A98"/>
    </row>
    <row r="99" spans="1:1" ht="15" x14ac:dyDescent="0.25">
      <c r="A99"/>
    </row>
    <row r="100" spans="1:1" ht="15" x14ac:dyDescent="0.25">
      <c r="A100"/>
    </row>
    <row r="101" spans="1:1" ht="15" x14ac:dyDescent="0.25">
      <c r="A101"/>
    </row>
    <row r="102" spans="1:1" ht="15" x14ac:dyDescent="0.25">
      <c r="A102"/>
    </row>
    <row r="103" spans="1:1" ht="15" x14ac:dyDescent="0.25">
      <c r="A103"/>
    </row>
    <row r="104" spans="1:1" ht="15" x14ac:dyDescent="0.25">
      <c r="A104"/>
    </row>
    <row r="105" spans="1:1" ht="15" x14ac:dyDescent="0.25">
      <c r="A105"/>
    </row>
    <row r="106" spans="1:1" ht="15" x14ac:dyDescent="0.25">
      <c r="A106"/>
    </row>
    <row r="107" spans="1:1" ht="15" x14ac:dyDescent="0.25">
      <c r="A107"/>
    </row>
    <row r="108" spans="1:1" ht="15" x14ac:dyDescent="0.25">
      <c r="A108"/>
    </row>
    <row r="109" spans="1:1" ht="15" x14ac:dyDescent="0.25">
      <c r="A109"/>
    </row>
    <row r="110" spans="1:1" ht="15" x14ac:dyDescent="0.25">
      <c r="A110"/>
    </row>
    <row r="111" spans="1:1" ht="15" x14ac:dyDescent="0.25">
      <c r="A111"/>
    </row>
    <row r="112" spans="1:1" ht="15" x14ac:dyDescent="0.25">
      <c r="A112"/>
    </row>
    <row r="113" spans="1:1" ht="15" x14ac:dyDescent="0.25">
      <c r="A113"/>
    </row>
    <row r="114" spans="1:1" ht="15" x14ac:dyDescent="0.25">
      <c r="A114"/>
    </row>
    <row r="115" spans="1:1" ht="15" x14ac:dyDescent="0.25">
      <c r="A115"/>
    </row>
    <row r="116" spans="1:1" ht="15" x14ac:dyDescent="0.25">
      <c r="A116"/>
    </row>
    <row r="117" spans="1:1" ht="15" x14ac:dyDescent="0.25">
      <c r="A117"/>
    </row>
    <row r="118" spans="1:1" ht="15" x14ac:dyDescent="0.25">
      <c r="A118"/>
    </row>
    <row r="119" spans="1:1" ht="15" x14ac:dyDescent="0.25">
      <c r="A119"/>
    </row>
    <row r="120" spans="1:1" ht="15" x14ac:dyDescent="0.25">
      <c r="A120"/>
    </row>
    <row r="121" spans="1:1" ht="15" x14ac:dyDescent="0.25">
      <c r="A121"/>
    </row>
    <row r="122" spans="1:1" ht="15" x14ac:dyDescent="0.25">
      <c r="A122"/>
    </row>
    <row r="123" spans="1:1" ht="15" x14ac:dyDescent="0.25">
      <c r="A123"/>
    </row>
    <row r="124" spans="1:1" ht="15" x14ac:dyDescent="0.25">
      <c r="A124"/>
    </row>
    <row r="125" spans="1:1" ht="15" x14ac:dyDescent="0.25">
      <c r="A125"/>
    </row>
    <row r="126" spans="1:1" ht="15" x14ac:dyDescent="0.25">
      <c r="A126"/>
    </row>
    <row r="127" spans="1:1" ht="15" x14ac:dyDescent="0.25">
      <c r="A127"/>
    </row>
    <row r="128" spans="1:1" ht="15" x14ac:dyDescent="0.25">
      <c r="A128"/>
    </row>
    <row r="129" spans="1:1" ht="15" x14ac:dyDescent="0.25">
      <c r="A129"/>
    </row>
    <row r="130" spans="1:1" ht="15" x14ac:dyDescent="0.25">
      <c r="A130"/>
    </row>
    <row r="131" spans="1:1" ht="15" x14ac:dyDescent="0.25">
      <c r="A131"/>
    </row>
    <row r="132" spans="1:1" ht="15" x14ac:dyDescent="0.25">
      <c r="A132"/>
    </row>
    <row r="133" spans="1:1" ht="15" x14ac:dyDescent="0.25">
      <c r="A133"/>
    </row>
    <row r="134" spans="1:1" ht="15" x14ac:dyDescent="0.25">
      <c r="A134"/>
    </row>
    <row r="135" spans="1:1" ht="15" x14ac:dyDescent="0.25">
      <c r="A135"/>
    </row>
    <row r="136" spans="1:1" ht="15" x14ac:dyDescent="0.25">
      <c r="A136"/>
    </row>
    <row r="137" spans="1:1" ht="15" x14ac:dyDescent="0.25">
      <c r="A137"/>
    </row>
    <row r="138" spans="1:1" ht="15" x14ac:dyDescent="0.25">
      <c r="A138"/>
    </row>
    <row r="139" spans="1:1" ht="15" x14ac:dyDescent="0.25">
      <c r="A139"/>
    </row>
  </sheetData>
  <pageMargins left="0.7" right="0.7" top="0.75" bottom="0.75" header="0.3" footer="0.3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"/>
  <sheetViews>
    <sheetView showGridLines="0" workbookViewId="0">
      <selection activeCell="H2" sqref="H2"/>
    </sheetView>
  </sheetViews>
  <sheetFormatPr defaultRowHeight="15" x14ac:dyDescent="0.25"/>
  <cols>
    <col min="1" max="1" width="7.42578125" bestFit="1" customWidth="1"/>
    <col min="2" max="2" width="8.5703125" bestFit="1" customWidth="1"/>
    <col min="3" max="3" width="12" bestFit="1" customWidth="1"/>
    <col min="4" max="4" width="6.28515625" bestFit="1" customWidth="1"/>
    <col min="5" max="5" width="16.140625" bestFit="1" customWidth="1"/>
    <col min="6" max="6" width="8.7109375" bestFit="1" customWidth="1"/>
    <col min="7" max="7" width="7.5703125" bestFit="1" customWidth="1"/>
    <col min="8" max="8" width="11.140625" bestFit="1" customWidth="1"/>
    <col min="9" max="9" width="7.7109375" bestFit="1" customWidth="1"/>
    <col min="10" max="10" width="14.42578125" bestFit="1" customWidth="1"/>
    <col min="11" max="11" width="17.7109375" bestFit="1" customWidth="1"/>
    <col min="12" max="12" width="18.5703125" bestFit="1" customWidth="1"/>
    <col min="13" max="13" width="15.140625" bestFit="1" customWidth="1"/>
    <col min="14" max="14" width="8.5703125" bestFit="1" customWidth="1"/>
    <col min="15" max="15" width="14.28515625" bestFit="1" customWidth="1"/>
    <col min="16" max="16" width="8.5703125" bestFit="1" customWidth="1"/>
    <col min="17" max="17" width="11" bestFit="1" customWidth="1"/>
    <col min="18" max="18" width="14.5703125" bestFit="1" customWidth="1"/>
    <col min="19" max="19" width="15.5703125" bestFit="1" customWidth="1"/>
    <col min="20" max="20" width="13" bestFit="1" customWidth="1"/>
    <col min="21" max="21" width="14.140625" bestFit="1" customWidth="1"/>
    <col min="22" max="22" width="12.85546875" bestFit="1" customWidth="1"/>
    <col min="23" max="23" width="17" bestFit="1" customWidth="1"/>
    <col min="24" max="24" width="15.7109375" bestFit="1" customWidth="1"/>
    <col min="25" max="25" width="14.5703125" bestFit="1" customWidth="1"/>
    <col min="26" max="26" width="13.28515625" bestFit="1" customWidth="1"/>
    <col min="27" max="27" width="12.42578125" bestFit="1" customWidth="1"/>
    <col min="28" max="28" width="13.42578125" bestFit="1" customWidth="1"/>
  </cols>
  <sheetData>
    <row r="1" spans="1:2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</row>
    <row r="2" spans="1:28" x14ac:dyDescent="0.25">
      <c r="H2" s="1">
        <f ca="1">TODAY()</f>
        <v>45666</v>
      </c>
      <c r="I2" s="2"/>
      <c r="J2" s="2"/>
      <c r="K2" s="2"/>
      <c r="L2" s="2"/>
      <c r="M2" s="2"/>
      <c r="O2" s="1"/>
      <c r="Q2" s="2"/>
      <c r="T2" s="1"/>
      <c r="AB2" s="3"/>
    </row>
  </sheetData>
  <pageMargins left="0.7" right="0.7" top="0.75" bottom="0.75" header="0.3" footer="0.3"/>
  <ignoredErrors>
    <ignoredError sqref="A1:AA1 AB1" numberStoredAsText="1"/>
  </ignoredErrors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2"/>
  <sheetViews>
    <sheetView showGridLines="0" topLeftCell="I1" workbookViewId="0">
      <selection activeCell="AE2" sqref="AE2"/>
    </sheetView>
  </sheetViews>
  <sheetFormatPr defaultRowHeight="15" x14ac:dyDescent="0.25"/>
  <cols>
    <col min="29" max="29" width="21.7109375" bestFit="1" customWidth="1"/>
  </cols>
  <sheetData>
    <row r="1" spans="1:35" x14ac:dyDescent="0.25">
      <c r="A1" t="s">
        <v>13</v>
      </c>
      <c r="B1" t="s">
        <v>29</v>
      </c>
      <c r="C1" t="s">
        <v>30</v>
      </c>
      <c r="D1" t="s">
        <v>31</v>
      </c>
      <c r="E1" t="s">
        <v>32</v>
      </c>
      <c r="F1" t="s">
        <v>33</v>
      </c>
      <c r="G1" t="s">
        <v>34</v>
      </c>
      <c r="H1" t="s">
        <v>35</v>
      </c>
      <c r="I1" t="s">
        <v>36</v>
      </c>
      <c r="J1" t="s">
        <v>37</v>
      </c>
      <c r="K1" t="s">
        <v>38</v>
      </c>
      <c r="L1" t="s">
        <v>39</v>
      </c>
      <c r="M1" t="s">
        <v>40</v>
      </c>
      <c r="N1" t="s">
        <v>41</v>
      </c>
      <c r="O1" t="s">
        <v>42</v>
      </c>
      <c r="P1" t="s">
        <v>43</v>
      </c>
      <c r="Q1" t="s">
        <v>44</v>
      </c>
      <c r="R1" t="s">
        <v>45</v>
      </c>
      <c r="S1" t="s">
        <v>46</v>
      </c>
      <c r="T1" t="s">
        <v>47</v>
      </c>
      <c r="U1" t="s">
        <v>48</v>
      </c>
      <c r="V1" t="s">
        <v>49</v>
      </c>
      <c r="W1" t="s">
        <v>50</v>
      </c>
      <c r="X1" t="s">
        <v>51</v>
      </c>
      <c r="Y1" t="s">
        <v>52</v>
      </c>
      <c r="Z1" t="s">
        <v>53</v>
      </c>
      <c r="AA1" t="s">
        <v>54</v>
      </c>
      <c r="AB1" t="s">
        <v>55</v>
      </c>
      <c r="AC1" s="4" t="s">
        <v>56</v>
      </c>
      <c r="AD1" s="4" t="s">
        <v>57</v>
      </c>
      <c r="AE1" s="5" t="s">
        <v>58</v>
      </c>
      <c r="AF1" s="4" t="s">
        <v>59</v>
      </c>
      <c r="AG1" s="4" t="s">
        <v>60</v>
      </c>
      <c r="AH1" s="4" t="s">
        <v>61</v>
      </c>
      <c r="AI1" s="4" t="s">
        <v>62</v>
      </c>
    </row>
    <row r="2" spans="1:35" x14ac:dyDescent="0.25">
      <c r="K2" s="2"/>
      <c r="L2" s="2"/>
      <c r="AC2" s="6">
        <f ca="1">IFERROR(Users[[#This Row],[Chargeable (Calc)]]/(Users[[#This Row],[Total Work Hours (Calc)]]-Users[[#This Row],[Capacity Reducing (Calc)]]),0)</f>
        <v>0</v>
      </c>
      <c r="AD2" s="7">
        <f>IF(Users[[#This Row],[Productivity Target %]]="",0,Users[[#This Row],[Productivity Target %]]/100)</f>
        <v>0</v>
      </c>
      <c r="AE2" s="7">
        <f ca="1">IFERROR(Users[[#This Row],[Productivity % (Calc)]]-Users[[#This Row],[Productivity Target (Calc)]],"")</f>
        <v>0</v>
      </c>
      <c r="AF2" s="7">
        <f ca="1">SUMIFS(Time[Time],Time[User],Users[[#This Row],[Name]],Time[Time Category],"Capacity Reducing",Time[Date],"&gt;="&amp;Report!$B$5,Time[Date],"&lt;="&amp;Report!$B$6)</f>
        <v>0</v>
      </c>
      <c r="AG2" s="7">
        <f ca="1">SUMIFS(Time[Time],Time[User],Users[[#This Row],[Name]],Time[Time Category],"Non Productive",Time[Date],"&gt;="&amp;Report!$B$5,Time[Date],"&lt;="&amp;Report!$B$6)</f>
        <v>0</v>
      </c>
      <c r="AH2" s="7">
        <f ca="1">SUMIFS(Time[Time],Time[User],Users[[#This Row],[Name]],Time[Time Category],"Chargeable",Time[Date],"&gt;="&amp;Report!$B$5,Time[Date],"&lt;="&amp;Report!$B$6)</f>
        <v>0</v>
      </c>
      <c r="AI2" s="7">
        <f ca="1">IFERROR(NETWORKDAYS(Report!$B$5,Report!$B$6)/5*Users[[#This Row],[Expected Working Hours]],0)</f>
        <v>0</v>
      </c>
    </row>
  </sheetData>
  <pageMargins left="0.7" right="0.7" top="0.75" bottom="0.75" header="0.3" footer="0.3"/>
  <ignoredErrors>
    <ignoredError sqref="A1:AB1" numberStoredAsText="1"/>
  </ignoredErrors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6B69A-3F99-48C7-A901-31BEAC72F5AE}">
  <dimension ref="A1:B14"/>
  <sheetViews>
    <sheetView showGridLines="0" workbookViewId="0">
      <selection activeCell="B5" sqref="B5"/>
    </sheetView>
  </sheetViews>
  <sheetFormatPr defaultColWidth="8.7109375" defaultRowHeight="15" x14ac:dyDescent="0.25"/>
  <cols>
    <col min="1" max="1" width="15.7109375" customWidth="1"/>
    <col min="2" max="2" width="50.7109375" customWidth="1"/>
    <col min="3" max="3" width="11.28515625" bestFit="1" customWidth="1"/>
    <col min="4" max="4" width="8.85546875" bestFit="1" customWidth="1"/>
  </cols>
  <sheetData>
    <row r="1" spans="1:2" ht="18.75" x14ac:dyDescent="0.25">
      <c r="A1" s="25" t="s">
        <v>78</v>
      </c>
      <c r="B1" s="26" t="s">
        <v>79</v>
      </c>
    </row>
    <row r="2" spans="1:2" x14ac:dyDescent="0.25">
      <c r="B2" s="27" t="s">
        <v>80</v>
      </c>
    </row>
    <row r="3" spans="1:2" ht="15.75" x14ac:dyDescent="0.25">
      <c r="A3" s="28" t="s">
        <v>81</v>
      </c>
    </row>
    <row r="5" spans="1:2" x14ac:dyDescent="0.25">
      <c r="A5" s="29" t="s">
        <v>77</v>
      </c>
      <c r="B5" s="30" t="s">
        <v>77</v>
      </c>
    </row>
    <row r="6" spans="1:2" x14ac:dyDescent="0.25">
      <c r="A6" s="29" t="s">
        <v>76</v>
      </c>
      <c r="B6" s="30" t="s">
        <v>76</v>
      </c>
    </row>
    <row r="7" spans="1:2" x14ac:dyDescent="0.25">
      <c r="A7" s="29" t="s">
        <v>82</v>
      </c>
      <c r="B7" s="31">
        <f ca="1">TODAY()</f>
        <v>45666</v>
      </c>
    </row>
    <row r="9" spans="1:2" x14ac:dyDescent="0.25">
      <c r="A9" s="32" t="s">
        <v>83</v>
      </c>
      <c r="B9" s="33"/>
    </row>
    <row r="10" spans="1:2" x14ac:dyDescent="0.25">
      <c r="A10" s="34" t="s">
        <v>7</v>
      </c>
      <c r="B10" s="35" t="s">
        <v>84</v>
      </c>
    </row>
    <row r="11" spans="1:2" x14ac:dyDescent="0.25">
      <c r="A11" s="36">
        <v>45223</v>
      </c>
      <c r="B11" s="37" t="s">
        <v>85</v>
      </c>
    </row>
    <row r="12" spans="1:2" x14ac:dyDescent="0.25">
      <c r="A12" s="36">
        <v>45236</v>
      </c>
      <c r="B12" s="37" t="s">
        <v>86</v>
      </c>
    </row>
    <row r="13" spans="1:2" x14ac:dyDescent="0.25">
      <c r="A13" s="36">
        <v>45496</v>
      </c>
      <c r="B13" s="37" t="s">
        <v>87</v>
      </c>
    </row>
    <row r="14" spans="1:2" x14ac:dyDescent="0.25">
      <c r="A14" s="36">
        <v>45645</v>
      </c>
      <c r="B14" s="37" t="s">
        <v>89</v>
      </c>
    </row>
  </sheetData>
  <hyperlinks>
    <hyperlink ref="B2" r:id="rId1" xr:uid="{FCE039CB-4339-43F3-A8B4-8376884DDED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</vt:lpstr>
      <vt:lpstr>Data - Time</vt:lpstr>
      <vt:lpstr>Data - Users</vt:lpstr>
      <vt:lpstr>Settings</vt:lpstr>
      <vt:lpstr>fyi_CreatedDate</vt:lpstr>
      <vt:lpstr>fyi_PracticeName</vt:lpstr>
      <vt:lpstr>fyi_ReportName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Ling</dc:creator>
  <cp:lastModifiedBy>Adam Ling</cp:lastModifiedBy>
  <dcterms:created xsi:type="dcterms:W3CDTF">2024-12-19T20:01:49Z</dcterms:created>
  <dcterms:modified xsi:type="dcterms:W3CDTF">2025-01-09T08:50:54Z</dcterms:modified>
</cp:coreProperties>
</file>